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mac/ShareFile/Personal Folders/"/>
    </mc:Choice>
  </mc:AlternateContent>
  <xr:revisionPtr revIDLastSave="0" documentId="13_ncr:1_{A827AC69-D6A6-304C-B61B-CDD73285DFFD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Til- og fratræden og bars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L11" i="1"/>
  <c r="J11" i="1"/>
  <c r="I8" i="1"/>
  <c r="E12" i="1" l="1"/>
  <c r="C8" i="1" l="1"/>
  <c r="I11" i="1"/>
  <c r="E17" i="1"/>
  <c r="E13" i="1"/>
  <c r="C10" i="1" l="1"/>
  <c r="E8" i="1"/>
  <c r="E7" i="1"/>
  <c r="E10" i="1" l="1"/>
  <c r="C15" i="1"/>
  <c r="E15" i="1" s="1"/>
  <c r="C19" i="1" l="1"/>
  <c r="E19" i="1" s="1"/>
</calcChain>
</file>

<file path=xl/sharedStrings.xml><?xml version="1.0" encoding="utf-8"?>
<sst xmlns="http://schemas.openxmlformats.org/spreadsheetml/2006/main" count="49" uniqueCount="33">
  <si>
    <t>timer</t>
  </si>
  <si>
    <t xml:space="preserve">dage = </t>
  </si>
  <si>
    <t>Indtast beskæftigelsesgraden ( fx 100% = 1; 60% = 0,6)</t>
  </si>
  <si>
    <t>dage=</t>
  </si>
  <si>
    <t>INDTAST KUN I DE GULE FELTER!</t>
  </si>
  <si>
    <t>Fridage</t>
  </si>
  <si>
    <t>Beskæftigelsesgrad</t>
  </si>
  <si>
    <t>Kalenderdage</t>
  </si>
  <si>
    <t>Søgnehelligdage</t>
  </si>
  <si>
    <t>Feriedage</t>
  </si>
  <si>
    <t>Arbejdstidsnorm</t>
  </si>
  <si>
    <t>Bruttonorm</t>
  </si>
  <si>
    <t>Særlige feriedage</t>
  </si>
  <si>
    <t>Nettonorm, beregnes automatisk</t>
  </si>
  <si>
    <t>Nettonorm fratrukket særlige feriedage</t>
  </si>
  <si>
    <t>Ved ansættelse hele skoleåret</t>
  </si>
  <si>
    <t>S/H dage</t>
  </si>
  <si>
    <t>Nettoårsnorm i timer</t>
  </si>
  <si>
    <t>Bruttoårsnorm i timer ved fuldtid</t>
  </si>
  <si>
    <t>Indtast antal feriedage i ansættelsesperioden (lørdage og søndage tæller ikke med)</t>
  </si>
  <si>
    <t>21/22</t>
  </si>
  <si>
    <t>Indtast eventuelle særlige feriefridage, der er afvikles i ansættelsesperioden. Særlige feriedage, der  godtgøres kontant ved ferieårets udløb skal ikke skrives her. Hvis de alle godtgøres kontant skrives "0"</t>
  </si>
  <si>
    <t>Beregnes automatisk og afrunder til et helt antal dage. Der er 26 fridage pr. 3 måneders periode</t>
  </si>
  <si>
    <t>22/23</t>
  </si>
  <si>
    <t>23/24</t>
  </si>
  <si>
    <t>24/25</t>
  </si>
  <si>
    <t>Fra skoleåret 2022/23 og fremover udgør bruttoårsnormen ved fuldtid 1924 timer.</t>
  </si>
  <si>
    <t>S/H dage, der helligdage, der ikke falder på en søndag. Det vil sige, at S/H-dage, der falder på mandag - lørdag skal indgå i antallet af S/H-dage. (Bemærk at dette adskiller sig fra frie grundskoler, hvor S/H-dage, der falder på lørdage ikke skal medregnes)</t>
  </si>
  <si>
    <t xml:space="preserve">Indtast antal kalenderdage, som medarbejderen er ansat. Alle kalenderdage  inkl. lør-, søn- og helligedage (fx ansat 1. august til 31. oktober = 92 dage). </t>
  </si>
  <si>
    <r>
      <t xml:space="preserve">Indtast antal helligdage i ansættelsesperioden, der ikke falder på en søndag (mulige dage er 1. juledag, 2. juledag, nytårsdag, skærtorsdag, langfredag, 2.påskedag, St. bededag, Kr. Himmelfartsdag, 2. Pinsedag).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 xml:space="preserve">Søgnehelligdage, der falder på en </t>
    </r>
    <r>
      <rPr>
        <b/>
        <sz val="11"/>
        <color theme="1"/>
        <rFont val="Calibri"/>
        <family val="2"/>
        <scheme val="minor"/>
      </rPr>
      <t>lørdag</t>
    </r>
    <r>
      <rPr>
        <sz val="11"/>
        <color theme="1"/>
        <rFont val="Calibri"/>
        <family val="2"/>
        <scheme val="minor"/>
      </rPr>
      <t xml:space="preserve"> tælles med (det kan være 1. eller 2. Juledag og Nytårsdag).</t>
    </r>
  </si>
  <si>
    <t>Bruttonorm, beregnes automatisk. Bemærk at timetallet  max kan udgøre 1924 timer (svarende til 260 dage), der er fuldtidnormen ved ansættelse i hele skoleåret</t>
  </si>
  <si>
    <t>Anvendes til beregning af arbejdstidsnormen ved ansættelse i en del af skoleåret og ved fravær pga barsel i en del af skoleåret</t>
  </si>
  <si>
    <t>Arket kan anvendes til beregning af brutto- og nettoarbejdstid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</si>
</sst>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0" xfId="0" applyFill="1" applyBorder="1"/>
    <xf numFmtId="0" fontId="3" fillId="3" borderId="0" xfId="0" applyFont="1" applyFill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1" fillId="3" borderId="0" xfId="0" applyFont="1" applyFill="1"/>
    <xf numFmtId="0" fontId="0" fillId="0" borderId="0" xfId="0" applyFont="1"/>
    <xf numFmtId="2" fontId="1" fillId="2" borderId="2" xfId="0" applyNumberFormat="1" applyFont="1" applyFill="1" applyBorder="1"/>
    <xf numFmtId="1" fontId="0" fillId="0" borderId="0" xfId="0" applyNumberFormat="1"/>
    <xf numFmtId="1" fontId="1" fillId="0" borderId="0" xfId="0" applyNumberFormat="1" applyFont="1" applyBorder="1"/>
    <xf numFmtId="164" fontId="3" fillId="0" borderId="0" xfId="0" applyNumberFormat="1" applyFont="1"/>
    <xf numFmtId="164" fontId="0" fillId="0" borderId="5" xfId="0" applyNumberFormat="1" applyBorder="1"/>
    <xf numFmtId="164" fontId="0" fillId="0" borderId="0" xfId="0" applyNumberForma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" fontId="3" fillId="3" borderId="0" xfId="0" applyNumberFormat="1" applyFont="1" applyFill="1"/>
    <xf numFmtId="1" fontId="0" fillId="3" borderId="4" xfId="0" applyNumberFormat="1" applyFill="1" applyBorder="1"/>
    <xf numFmtId="1" fontId="0" fillId="3" borderId="0" xfId="0" applyNumberFormat="1" applyFill="1" applyBorder="1"/>
    <xf numFmtId="1" fontId="0" fillId="2" borderId="2" xfId="0" applyNumberFormat="1" applyFill="1" applyBorder="1"/>
    <xf numFmtId="1" fontId="2" fillId="3" borderId="3" xfId="0" applyNumberFormat="1" applyFont="1" applyFill="1" applyBorder="1"/>
    <xf numFmtId="1" fontId="1" fillId="0" borderId="4" xfId="0" applyNumberFormat="1" applyFont="1" applyBorder="1"/>
    <xf numFmtId="1" fontId="0" fillId="0" borderId="4" xfId="0" applyNumberFormat="1" applyBorder="1"/>
    <xf numFmtId="164" fontId="3" fillId="3" borderId="0" xfId="0" applyNumberFormat="1" applyFont="1" applyFill="1"/>
    <xf numFmtId="164" fontId="0" fillId="0" borderId="13" xfId="0" applyNumberFormat="1" applyBorder="1"/>
    <xf numFmtId="0" fontId="0" fillId="3" borderId="9" xfId="0" applyFill="1" applyBorder="1"/>
    <xf numFmtId="0" fontId="0" fillId="0" borderId="11" xfId="0" quotePrefix="1" applyFill="1" applyBorder="1"/>
    <xf numFmtId="0" fontId="0" fillId="0" borderId="11" xfId="0" applyFill="1" applyBorder="1"/>
    <xf numFmtId="0" fontId="0" fillId="0" borderId="0" xfId="0" applyAlignment="1">
      <alignment horizontal="right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" fontId="0" fillId="0" borderId="2" xfId="0" applyNumberFormat="1" applyBorder="1"/>
    <xf numFmtId="1" fontId="0" fillId="0" borderId="11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1" width="18.5" style="1" bestFit="1" customWidth="1"/>
    <col min="2" max="2" width="100.83203125" customWidth="1"/>
    <col min="3" max="3" width="14.1640625" customWidth="1"/>
    <col min="8" max="8" width="31" bestFit="1" customWidth="1"/>
    <col min="9" max="9" width="9.33203125" bestFit="1" customWidth="1"/>
    <col min="10" max="11" width="7.5" bestFit="1" customWidth="1"/>
    <col min="12" max="12" width="7" bestFit="1" customWidth="1"/>
  </cols>
  <sheetData>
    <row r="1" spans="1:12" ht="27" customHeight="1" x14ac:dyDescent="0.25">
      <c r="A1" s="49" t="s">
        <v>31</v>
      </c>
      <c r="B1" s="44"/>
    </row>
    <row r="2" spans="1:12" x14ac:dyDescent="0.2">
      <c r="A2" s="1" t="s">
        <v>32</v>
      </c>
      <c r="B2" s="1"/>
    </row>
    <row r="3" spans="1:12" ht="16" thickBot="1" x14ac:dyDescent="0.25">
      <c r="B3" s="1"/>
    </row>
    <row r="4" spans="1:12" ht="16" thickBot="1" x14ac:dyDescent="0.25">
      <c r="B4" s="5" t="s">
        <v>4</v>
      </c>
    </row>
    <row r="5" spans="1:12" s="2" customFormat="1" x14ac:dyDescent="0.2">
      <c r="A5" s="15"/>
      <c r="B5" s="6"/>
      <c r="H5" s="27" t="s">
        <v>15</v>
      </c>
      <c r="I5" s="28" t="s">
        <v>20</v>
      </c>
      <c r="J5" s="28" t="s">
        <v>23</v>
      </c>
      <c r="K5" s="28" t="s">
        <v>24</v>
      </c>
      <c r="L5" s="41" t="s">
        <v>25</v>
      </c>
    </row>
    <row r="6" spans="1:12" x14ac:dyDescent="0.2">
      <c r="A6" s="1" t="s">
        <v>6</v>
      </c>
      <c r="B6" t="s">
        <v>2</v>
      </c>
      <c r="C6" s="17">
        <v>1</v>
      </c>
      <c r="H6" s="29" t="s">
        <v>7</v>
      </c>
      <c r="I6" s="25">
        <v>365</v>
      </c>
      <c r="J6" s="25"/>
      <c r="K6" s="25"/>
      <c r="L6" s="42"/>
    </row>
    <row r="7" spans="1:12" ht="36" customHeight="1" x14ac:dyDescent="0.2">
      <c r="A7" s="1" t="s">
        <v>7</v>
      </c>
      <c r="B7" s="4" t="s">
        <v>28</v>
      </c>
      <c r="C7" s="35"/>
      <c r="D7" t="s">
        <v>1</v>
      </c>
      <c r="E7" s="3">
        <f>C7*7.4*C6</f>
        <v>0</v>
      </c>
      <c r="F7" t="s">
        <v>0</v>
      </c>
      <c r="H7" s="29" t="s">
        <v>5</v>
      </c>
      <c r="I7" s="25">
        <v>104</v>
      </c>
      <c r="J7" s="25"/>
      <c r="K7" s="25"/>
      <c r="L7" s="43"/>
    </row>
    <row r="8" spans="1:12" ht="16" x14ac:dyDescent="0.2">
      <c r="A8" s="1" t="s">
        <v>5</v>
      </c>
      <c r="B8" s="4" t="s">
        <v>22</v>
      </c>
      <c r="C8" s="32">
        <f>ROUND(C7/365*104,0)</f>
        <v>0</v>
      </c>
      <c r="D8" s="8" t="s">
        <v>3</v>
      </c>
      <c r="E8" s="39">
        <f>-C8*7.4*C6</f>
        <v>0</v>
      </c>
      <c r="F8" s="8" t="s">
        <v>0</v>
      </c>
      <c r="H8" s="29" t="s">
        <v>18</v>
      </c>
      <c r="I8" s="26">
        <f>(I6-I7)*7.4</f>
        <v>1931.4</v>
      </c>
      <c r="J8" s="47">
        <v>1924</v>
      </c>
      <c r="K8" s="47">
        <v>1924</v>
      </c>
      <c r="L8" s="48">
        <v>1924</v>
      </c>
    </row>
    <row r="9" spans="1:12" ht="16" thickBot="1" x14ac:dyDescent="0.25">
      <c r="B9" s="4"/>
      <c r="C9" s="7"/>
      <c r="D9" s="8"/>
      <c r="E9" s="20"/>
      <c r="F9" s="8"/>
      <c r="H9" s="29" t="s">
        <v>16</v>
      </c>
      <c r="I9" s="25">
        <v>8</v>
      </c>
      <c r="J9" s="25">
        <v>7</v>
      </c>
      <c r="K9" s="25">
        <v>9</v>
      </c>
      <c r="L9" s="43">
        <v>9</v>
      </c>
    </row>
    <row r="10" spans="1:12" ht="33" thickBot="1" x14ac:dyDescent="0.25">
      <c r="A10" s="1" t="s">
        <v>11</v>
      </c>
      <c r="B10" s="4" t="s">
        <v>30</v>
      </c>
      <c r="C10" s="33">
        <f>IF(C7-C8&lt;261,C7-C8,260)</f>
        <v>0</v>
      </c>
      <c r="D10" s="9" t="s">
        <v>3</v>
      </c>
      <c r="E10" s="21">
        <f>IF(C10*7.4*C6&lt;1924,C10*7.4*C6,1924)</f>
        <v>0</v>
      </c>
      <c r="F10" s="10" t="s">
        <v>0</v>
      </c>
      <c r="H10" s="29" t="s">
        <v>9</v>
      </c>
      <c r="I10" s="25">
        <v>25</v>
      </c>
      <c r="J10" s="25">
        <v>25</v>
      </c>
      <c r="K10" s="25">
        <v>25</v>
      </c>
      <c r="L10" s="43">
        <v>25</v>
      </c>
    </row>
    <row r="11" spans="1:12" ht="16" thickBot="1" x14ac:dyDescent="0.25">
      <c r="B11" s="4"/>
      <c r="C11" s="34"/>
      <c r="D11" s="14"/>
      <c r="E11" s="22"/>
      <c r="F11" s="14"/>
      <c r="H11" s="30" t="s">
        <v>17</v>
      </c>
      <c r="I11" s="31">
        <f>(I6-I7-I9-I10)*7.4</f>
        <v>1687.2</v>
      </c>
      <c r="J11" s="40">
        <f>J8-(J9+J10)*7.4</f>
        <v>1687.2</v>
      </c>
      <c r="K11" s="40">
        <f t="shared" ref="K11:L11" si="0">K8-(K9+K10)*7.4</f>
        <v>1672.4</v>
      </c>
      <c r="L11" s="40">
        <f t="shared" si="0"/>
        <v>1672.4</v>
      </c>
    </row>
    <row r="12" spans="1:12" ht="48" x14ac:dyDescent="0.2">
      <c r="A12" s="1" t="s">
        <v>8</v>
      </c>
      <c r="B12" s="4" t="s">
        <v>29</v>
      </c>
      <c r="C12" s="35">
        <v>0</v>
      </c>
      <c r="D12" t="s">
        <v>3</v>
      </c>
      <c r="E12" s="3">
        <f>-C12*7.4*C6</f>
        <v>0</v>
      </c>
      <c r="F12" t="s">
        <v>0</v>
      </c>
      <c r="G12" s="14"/>
      <c r="H12" s="45" t="s">
        <v>26</v>
      </c>
      <c r="I12" s="45"/>
      <c r="J12" s="45"/>
      <c r="K12" s="45"/>
      <c r="L12" s="45"/>
    </row>
    <row r="13" spans="1:12" ht="45" customHeight="1" x14ac:dyDescent="0.2">
      <c r="A13" s="1" t="s">
        <v>9</v>
      </c>
      <c r="B13" s="4" t="s">
        <v>19</v>
      </c>
      <c r="C13" s="35">
        <v>0</v>
      </c>
      <c r="D13" t="s">
        <v>3</v>
      </c>
      <c r="E13" s="3">
        <f>-C13*7.4*C6</f>
        <v>0</v>
      </c>
      <c r="F13" t="s">
        <v>0</v>
      </c>
      <c r="G13" s="14"/>
      <c r="H13" s="46" t="s">
        <v>27</v>
      </c>
      <c r="I13" s="46"/>
      <c r="J13" s="46"/>
      <c r="K13" s="46"/>
    </row>
    <row r="14" spans="1:12" ht="16" thickBot="1" x14ac:dyDescent="0.25">
      <c r="B14" s="4"/>
      <c r="C14" s="36"/>
      <c r="E14" s="3"/>
      <c r="G14" s="14"/>
      <c r="I14" s="14"/>
    </row>
    <row r="15" spans="1:12" ht="16" thickBot="1" x14ac:dyDescent="0.25">
      <c r="A15" s="1" t="s">
        <v>10</v>
      </c>
      <c r="B15" s="16" t="s">
        <v>13</v>
      </c>
      <c r="C15" s="37">
        <f>C10-C12-C13</f>
        <v>0</v>
      </c>
      <c r="D15" s="12" t="s">
        <v>3</v>
      </c>
      <c r="E15" s="23">
        <f>C15*7.4*C6</f>
        <v>0</v>
      </c>
      <c r="F15" s="13" t="s">
        <v>0</v>
      </c>
    </row>
    <row r="16" spans="1:12" x14ac:dyDescent="0.2">
      <c r="B16" s="1"/>
      <c r="C16" s="19"/>
      <c r="D16" s="11"/>
      <c r="E16" s="24"/>
      <c r="F16" s="11"/>
    </row>
    <row r="17" spans="1:6" ht="32" x14ac:dyDescent="0.2">
      <c r="A17" s="1" t="s">
        <v>12</v>
      </c>
      <c r="B17" s="4" t="s">
        <v>21</v>
      </c>
      <c r="C17" s="35">
        <v>0</v>
      </c>
      <c r="D17" t="s">
        <v>3</v>
      </c>
      <c r="E17" s="3">
        <f>-C17*7.4*C6</f>
        <v>0</v>
      </c>
      <c r="F17" t="s">
        <v>0</v>
      </c>
    </row>
    <row r="18" spans="1:6" ht="16" thickBot="1" x14ac:dyDescent="0.25">
      <c r="C18" s="18"/>
      <c r="E18" s="3"/>
    </row>
    <row r="19" spans="1:6" ht="16" thickBot="1" x14ac:dyDescent="0.25">
      <c r="B19" t="s">
        <v>14</v>
      </c>
      <c r="C19" s="38">
        <f>C15-C17</f>
        <v>0</v>
      </c>
      <c r="D19" s="9" t="s">
        <v>3</v>
      </c>
      <c r="E19" s="21">
        <f>C19*7.4*C6</f>
        <v>0</v>
      </c>
      <c r="F19" s="10" t="s">
        <v>0</v>
      </c>
    </row>
  </sheetData>
  <mergeCells count="2">
    <mergeCell ref="H12:L12"/>
    <mergeCell ref="H13:K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Til- og fratræden og barsel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Petersen</dc:creator>
  <cp:lastModifiedBy>Christian Petersen</cp:lastModifiedBy>
  <dcterms:created xsi:type="dcterms:W3CDTF">2012-11-30T10:43:09Z</dcterms:created>
  <dcterms:modified xsi:type="dcterms:W3CDTF">2022-05-11T13:19:21Z</dcterms:modified>
</cp:coreProperties>
</file>