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n\ShareFile\Shared With Me\Team Rådgivning\Årsplan\"/>
    </mc:Choice>
  </mc:AlternateContent>
  <xr:revisionPtr revIDLastSave="0" documentId="13_ncr:1_{FD1CDA74-957A-40E1-8C9E-2EBBC810F76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Årselevprognose" sheetId="1" r:id="rId1"/>
    <sheet name="Ark1" sheetId="2" r:id="rId2"/>
  </sheets>
  <definedNames>
    <definedName name="_xlnm.Print_Area" localSheetId="0">Årselevprognose!$A$1:$K$52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2" l="1"/>
  <c r="C9" i="2"/>
  <c r="B9" i="2"/>
  <c r="C36" i="2"/>
  <c r="B36" i="2"/>
  <c r="C29" i="2"/>
  <c r="B30" i="2"/>
  <c r="B29" i="2"/>
  <c r="C19" i="2"/>
  <c r="B19" i="2"/>
  <c r="F32" i="2"/>
  <c r="I32" i="2"/>
  <c r="F33" i="2"/>
  <c r="I33" i="2"/>
  <c r="F34" i="2"/>
  <c r="I34" i="2"/>
  <c r="F35" i="2"/>
  <c r="I35" i="2"/>
  <c r="F39" i="2"/>
  <c r="I39" i="2"/>
  <c r="F40" i="2"/>
  <c r="I40" i="2"/>
  <c r="F41" i="2"/>
  <c r="I41" i="2"/>
  <c r="F42" i="2"/>
  <c r="I42" i="2"/>
  <c r="F43" i="2"/>
  <c r="I43" i="2"/>
  <c r="F44" i="2"/>
  <c r="I44" i="2"/>
  <c r="F45" i="2"/>
  <c r="I45" i="2"/>
  <c r="F46" i="2"/>
  <c r="I46" i="2"/>
  <c r="F47" i="2"/>
  <c r="I47" i="2"/>
  <c r="F48" i="2"/>
  <c r="I48" i="2"/>
  <c r="F49" i="2"/>
  <c r="I49" i="2"/>
  <c r="F50" i="2"/>
  <c r="I50" i="2"/>
  <c r="F51" i="2"/>
  <c r="I51" i="2"/>
  <c r="F52" i="2"/>
  <c r="I52" i="2"/>
  <c r="F53" i="2"/>
  <c r="I53" i="2"/>
  <c r="F54" i="2"/>
  <c r="I54" i="2"/>
  <c r="F22" i="2"/>
  <c r="I22" i="2"/>
  <c r="F23" i="2"/>
  <c r="I23" i="2"/>
  <c r="F24" i="2"/>
  <c r="I24" i="2"/>
  <c r="F25" i="2"/>
  <c r="I25" i="2"/>
  <c r="F26" i="2"/>
  <c r="I26" i="2"/>
  <c r="F27" i="2"/>
  <c r="I27" i="2"/>
  <c r="I38" i="2"/>
  <c r="F38" i="2"/>
  <c r="I37" i="2"/>
  <c r="F37" i="2"/>
  <c r="I31" i="2"/>
  <c r="F31" i="2"/>
  <c r="I30" i="2"/>
  <c r="F30" i="2"/>
  <c r="F21" i="2"/>
  <c r="I21" i="2"/>
  <c r="I20" i="2"/>
  <c r="F20" i="2"/>
  <c r="F18" i="2"/>
  <c r="I18" i="2"/>
  <c r="F11" i="2"/>
  <c r="I11" i="2"/>
  <c r="F12" i="2"/>
  <c r="I12" i="2"/>
  <c r="F13" i="2"/>
  <c r="I13" i="2"/>
  <c r="F14" i="2"/>
  <c r="I14" i="2"/>
  <c r="F15" i="2"/>
  <c r="I15" i="2"/>
  <c r="F16" i="2"/>
  <c r="I16" i="2"/>
  <c r="F17" i="2"/>
  <c r="I17" i="2"/>
  <c r="I10" i="2"/>
  <c r="I9" i="2"/>
  <c r="L9" i="2"/>
  <c r="F10" i="2"/>
  <c r="F9" i="2"/>
  <c r="G9" i="2"/>
  <c r="B31" i="2"/>
  <c r="C31" i="2"/>
  <c r="B32" i="2"/>
  <c r="C32" i="2"/>
  <c r="B33" i="2"/>
  <c r="C33" i="2"/>
  <c r="B34" i="2"/>
  <c r="C34" i="2"/>
  <c r="B35" i="2"/>
  <c r="C35" i="2"/>
  <c r="B10" i="2"/>
  <c r="C10" i="2"/>
  <c r="B11" i="2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J9" i="1"/>
  <c r="J8" i="1"/>
  <c r="I8" i="1"/>
  <c r="I9" i="1"/>
  <c r="K8" i="1"/>
  <c r="A9" i="1"/>
  <c r="A10" i="1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B53" i="2"/>
  <c r="C53" i="2"/>
  <c r="B54" i="2"/>
  <c r="C54" i="2"/>
  <c r="J10" i="2"/>
  <c r="J11" i="2"/>
  <c r="J12" i="2"/>
  <c r="J13" i="2"/>
  <c r="J14" i="2"/>
  <c r="J15" i="2"/>
  <c r="J16" i="2"/>
  <c r="J17" i="2"/>
  <c r="J18" i="2"/>
  <c r="J20" i="2"/>
  <c r="J21" i="2"/>
  <c r="J22" i="2"/>
  <c r="J23" i="2"/>
  <c r="J24" i="2"/>
  <c r="J25" i="2"/>
  <c r="J26" i="2"/>
  <c r="J27" i="2"/>
  <c r="J30" i="2"/>
  <c r="J31" i="2"/>
  <c r="J32" i="2"/>
  <c r="J33" i="2"/>
  <c r="J34" i="2"/>
  <c r="J35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9" i="2"/>
  <c r="G10" i="2"/>
  <c r="G11" i="2"/>
  <c r="G12" i="2"/>
  <c r="G13" i="2"/>
  <c r="G14" i="2"/>
  <c r="G15" i="2"/>
  <c r="G16" i="2"/>
  <c r="G17" i="2"/>
  <c r="G18" i="2"/>
  <c r="G20" i="2"/>
  <c r="G21" i="2"/>
  <c r="G22" i="2"/>
  <c r="G23" i="2"/>
  <c r="G24" i="2"/>
  <c r="G25" i="2"/>
  <c r="G26" i="2"/>
  <c r="G27" i="2"/>
  <c r="G30" i="2"/>
  <c r="G31" i="2"/>
  <c r="G32" i="2"/>
  <c r="G33" i="2"/>
  <c r="G34" i="2"/>
  <c r="G35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K9" i="2"/>
  <c r="K10" i="2"/>
  <c r="L10" i="2"/>
  <c r="C11" i="2"/>
  <c r="B12" i="2"/>
  <c r="C12" i="2"/>
  <c r="B13" i="2"/>
  <c r="A11" i="1"/>
  <c r="J10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K9" i="1"/>
  <c r="K11" i="2"/>
  <c r="K12" i="2"/>
  <c r="K13" i="2"/>
  <c r="K14" i="2"/>
  <c r="L11" i="2"/>
  <c r="L12" i="2"/>
  <c r="C13" i="2"/>
  <c r="B14" i="2"/>
  <c r="K10" i="1"/>
  <c r="K11" i="1"/>
  <c r="A12" i="1"/>
  <c r="J11" i="1"/>
  <c r="L14" i="2"/>
  <c r="L13" i="2"/>
  <c r="K15" i="2"/>
  <c r="L15" i="2"/>
  <c r="C14" i="2"/>
  <c r="B15" i="2"/>
  <c r="J12" i="1"/>
  <c r="A13" i="1"/>
  <c r="K12" i="1"/>
  <c r="K16" i="2"/>
  <c r="L16" i="2"/>
  <c r="C15" i="2"/>
  <c r="B16" i="2"/>
  <c r="J13" i="1"/>
  <c r="K13" i="1"/>
  <c r="A14" i="1"/>
  <c r="K17" i="2"/>
  <c r="L17" i="2"/>
  <c r="C16" i="2"/>
  <c r="B17" i="2"/>
  <c r="A15" i="1"/>
  <c r="J14" i="1"/>
  <c r="K14" i="1"/>
  <c r="K18" i="2"/>
  <c r="L18" i="2"/>
  <c r="C17" i="2"/>
  <c r="B18" i="2"/>
  <c r="C18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K15" i="1"/>
  <c r="A16" i="1"/>
  <c r="J15" i="1"/>
  <c r="L20" i="2"/>
  <c r="K20" i="2"/>
  <c r="K16" i="1"/>
  <c r="A17" i="1"/>
  <c r="J16" i="1"/>
  <c r="K21" i="2"/>
  <c r="L21" i="2"/>
  <c r="J17" i="1"/>
  <c r="A18" i="1"/>
  <c r="K17" i="1"/>
  <c r="L22" i="2"/>
  <c r="K22" i="2"/>
  <c r="A19" i="1"/>
  <c r="J18" i="1"/>
  <c r="K18" i="1"/>
  <c r="K23" i="2"/>
  <c r="L23" i="2"/>
  <c r="J19" i="1"/>
  <c r="A20" i="1"/>
  <c r="K19" i="1"/>
  <c r="L24" i="2"/>
  <c r="K24" i="2"/>
  <c r="K20" i="1"/>
  <c r="J20" i="1"/>
  <c r="A21" i="1"/>
  <c r="L25" i="2"/>
  <c r="K25" i="2"/>
  <c r="J21" i="1"/>
  <c r="A22" i="1"/>
  <c r="K21" i="1"/>
  <c r="L26" i="2"/>
  <c r="K26" i="2"/>
  <c r="A23" i="1"/>
  <c r="J22" i="1"/>
  <c r="K22" i="1"/>
  <c r="K27" i="2"/>
  <c r="L27" i="2"/>
  <c r="J23" i="1"/>
  <c r="A24" i="1"/>
  <c r="K23" i="1"/>
  <c r="L30" i="2"/>
  <c r="K30" i="2"/>
  <c r="A25" i="1"/>
  <c r="J24" i="1"/>
  <c r="K24" i="1"/>
  <c r="L31" i="2"/>
  <c r="K31" i="2"/>
  <c r="J25" i="1"/>
  <c r="A26" i="1"/>
  <c r="K25" i="1"/>
  <c r="K32" i="2"/>
  <c r="L32" i="2"/>
  <c r="A27" i="1"/>
  <c r="J26" i="1"/>
  <c r="K26" i="1"/>
  <c r="L33" i="2"/>
  <c r="K33" i="2"/>
  <c r="K27" i="1"/>
  <c r="J27" i="1"/>
  <c r="A28" i="1"/>
  <c r="L34" i="2"/>
  <c r="K34" i="2"/>
  <c r="K28" i="1"/>
  <c r="A29" i="1"/>
  <c r="J28" i="1"/>
  <c r="K35" i="2"/>
  <c r="L35" i="2"/>
  <c r="J29" i="1"/>
  <c r="K29" i="1"/>
  <c r="A30" i="1"/>
  <c r="L37" i="2"/>
  <c r="K37" i="2"/>
  <c r="A31" i="1"/>
  <c r="J30" i="1"/>
  <c r="K30" i="1"/>
  <c r="L38" i="2"/>
  <c r="K38" i="2"/>
  <c r="J31" i="1"/>
  <c r="A32" i="1"/>
  <c r="K31" i="1"/>
  <c r="L39" i="2"/>
  <c r="K39" i="2"/>
  <c r="K32" i="1"/>
  <c r="A33" i="1"/>
  <c r="J32" i="1"/>
  <c r="K40" i="2"/>
  <c r="L40" i="2"/>
  <c r="A34" i="1"/>
  <c r="J33" i="1"/>
  <c r="K33" i="1"/>
  <c r="K41" i="2"/>
  <c r="L41" i="2"/>
  <c r="J34" i="1"/>
  <c r="K34" i="1"/>
  <c r="A35" i="1"/>
  <c r="K42" i="2"/>
  <c r="L42" i="2"/>
  <c r="J35" i="1"/>
  <c r="K35" i="1"/>
  <c r="A36" i="1"/>
  <c r="L43" i="2"/>
  <c r="K43" i="2"/>
  <c r="K36" i="1"/>
  <c r="J36" i="1"/>
  <c r="A37" i="1"/>
  <c r="K44" i="2"/>
  <c r="L44" i="2"/>
  <c r="K37" i="1"/>
  <c r="A38" i="1"/>
  <c r="J37" i="1"/>
  <c r="K45" i="2"/>
  <c r="L45" i="2"/>
  <c r="K38" i="1"/>
  <c r="A39" i="1"/>
  <c r="J38" i="1"/>
  <c r="L46" i="2"/>
  <c r="K46" i="2"/>
  <c r="J39" i="1"/>
  <c r="K39" i="1"/>
  <c r="A40" i="1"/>
  <c r="L47" i="2"/>
  <c r="K47" i="2"/>
  <c r="K40" i="1"/>
  <c r="A41" i="1"/>
  <c r="J40" i="1"/>
  <c r="K48" i="2"/>
  <c r="L48" i="2"/>
  <c r="J41" i="1"/>
  <c r="A42" i="1"/>
  <c r="K41" i="1"/>
  <c r="L49" i="2"/>
  <c r="K49" i="2"/>
  <c r="A43" i="1"/>
  <c r="K42" i="1"/>
  <c r="J42" i="1"/>
  <c r="K50" i="2"/>
  <c r="L50" i="2"/>
  <c r="K43" i="1"/>
  <c r="J43" i="1"/>
  <c r="A44" i="1"/>
  <c r="K51" i="2"/>
  <c r="L51" i="2"/>
  <c r="K44" i="1"/>
  <c r="A45" i="1"/>
  <c r="J44" i="1"/>
  <c r="K52" i="2"/>
  <c r="L52" i="2"/>
  <c r="J45" i="1"/>
  <c r="K45" i="1"/>
  <c r="A46" i="1"/>
  <c r="L53" i="2"/>
  <c r="K53" i="2"/>
  <c r="A47" i="1"/>
  <c r="K46" i="1"/>
  <c r="J46" i="1"/>
  <c r="K54" i="2"/>
  <c r="L54" i="2"/>
  <c r="K47" i="1"/>
  <c r="A48" i="1"/>
  <c r="J47" i="1"/>
  <c r="K48" i="1"/>
  <c r="A49" i="1"/>
  <c r="A50" i="1"/>
  <c r="A51" i="1"/>
  <c r="A52" i="1"/>
  <c r="J48" i="1"/>
</calcChain>
</file>

<file path=xl/sharedStrings.xml><?xml version="1.0" encoding="utf-8"?>
<sst xmlns="http://schemas.openxmlformats.org/spreadsheetml/2006/main" count="204" uniqueCount="63">
  <si>
    <t>Kursus-</t>
  </si>
  <si>
    <t>Elevtal</t>
  </si>
  <si>
    <t>uge</t>
  </si>
  <si>
    <t>Ugernes dage</t>
  </si>
  <si>
    <t>Bem</t>
  </si>
  <si>
    <t>-</t>
  </si>
  <si>
    <t>____dag __/__</t>
  </si>
  <si>
    <t>Bemærk:</t>
  </si>
  <si>
    <t>Farvede felter udfyldes</t>
  </si>
  <si>
    <t>Eksempel 1:</t>
  </si>
  <si>
    <t>Skolen har 41 uger - alle lige lange.</t>
  </si>
  <si>
    <t>Eksempel 2:</t>
  </si>
  <si>
    <t>Skolen har 41 uger - sidste uge afkortet til 5 døgn.</t>
  </si>
  <si>
    <t>I felt D2 skal skolens kursusugetal anføres. Er alle kursusuger på 7 døgn skrives det samlede antal</t>
  </si>
  <si>
    <t>8.-9. kl.</t>
  </si>
  <si>
    <t>10. kl.</t>
  </si>
  <si>
    <t>Prognose:</t>
  </si>
  <si>
    <t xml:space="preserve">8.-9- kl. </t>
  </si>
  <si>
    <t xml:space="preserve">10. kl. </t>
  </si>
  <si>
    <t>Sum</t>
  </si>
  <si>
    <t xml:space="preserve">Sum </t>
  </si>
  <si>
    <t xml:space="preserve">10. kl.  </t>
  </si>
  <si>
    <t>(hvis nej =0, hvis ja = 1)</t>
  </si>
  <si>
    <r>
      <t xml:space="preserve">Antal </t>
    </r>
    <r>
      <rPr>
        <b/>
        <u/>
        <sz val="10"/>
        <rFont val="MS Sans Serif"/>
        <family val="2"/>
      </rPr>
      <t>hele</t>
    </r>
    <r>
      <rPr>
        <b/>
        <sz val="10"/>
        <rFont val="MS Sans Serif"/>
      </rPr>
      <t xml:space="preserve"> kursusuger:</t>
    </r>
  </si>
  <si>
    <t>Feltet F3 skal udfyldes med 0 eller 1</t>
  </si>
  <si>
    <t>Første eller sidste kursusuge kan være afkortet til mellem 4 og 7 døgn.</t>
  </si>
  <si>
    <t>I feltet D2 skrives 41. I felt F3 skrives 0</t>
  </si>
  <si>
    <t>I feltet D2 skrives 40, i feltet F3 skrives 1</t>
  </si>
  <si>
    <t>I skemaet opføres sidste kursusuge med 0, hvis den ikke er afkortet, og som 1, hvis den er afkortet.</t>
  </si>
  <si>
    <t>ÅE</t>
  </si>
  <si>
    <t>kursusuger. Er den første eller sidste uge afkortet, skrives kun alle de hele uger.</t>
  </si>
  <si>
    <t>Plus en afkortet kursusuge:</t>
  </si>
  <si>
    <t>Årsplan for</t>
  </si>
  <si>
    <t>Fra</t>
  </si>
  <si>
    <t>til</t>
  </si>
  <si>
    <t>2020/2021</t>
  </si>
  <si>
    <t>1.8 2020</t>
  </si>
  <si>
    <t>30.6.2022</t>
  </si>
  <si>
    <t>Kursusuge</t>
  </si>
  <si>
    <t>Kalenderuge</t>
  </si>
  <si>
    <t>Antal uv pligtige</t>
  </si>
  <si>
    <t>Antal ÅE</t>
  </si>
  <si>
    <t>ÅE i alt</t>
  </si>
  <si>
    <t>Antal kursusuger</t>
  </si>
  <si>
    <t>Startdato</t>
  </si>
  <si>
    <t>Slutdato</t>
  </si>
  <si>
    <t>Skoleår</t>
  </si>
  <si>
    <t>Efterårsferie</t>
  </si>
  <si>
    <t>Juleferie</t>
  </si>
  <si>
    <t>Vinterferie</t>
  </si>
  <si>
    <t>Årselevprognose for</t>
  </si>
  <si>
    <t>XX efterskole</t>
  </si>
  <si>
    <t>Antal ikke uv. pl</t>
  </si>
  <si>
    <t>Prognose for 22/23</t>
  </si>
  <si>
    <t>Undervisningspligtige (8. og 9. klasse)</t>
  </si>
  <si>
    <t>Ikke undervisningspl. (10. og 11. klasse)</t>
  </si>
  <si>
    <t>Samlet, alle elever</t>
  </si>
  <si>
    <t>Kursusafbrydelser</t>
  </si>
  <si>
    <t>uge 42</t>
  </si>
  <si>
    <t>Jul</t>
  </si>
  <si>
    <t>uge 7</t>
  </si>
  <si>
    <t>Kurset</t>
  </si>
  <si>
    <t>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</si>
</sst>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MS Sans Serif"/>
    </font>
    <font>
      <b/>
      <sz val="10"/>
      <name val="MS Sans Serif"/>
    </font>
    <font>
      <b/>
      <sz val="12"/>
      <name val="MS Sans Serif"/>
    </font>
    <font>
      <b/>
      <sz val="14"/>
      <name val="MS Sans Serif"/>
    </font>
    <font>
      <sz val="12"/>
      <name val="MS Sans Serif"/>
    </font>
    <font>
      <b/>
      <u/>
      <sz val="10"/>
      <name val="MS Sans Serif"/>
      <family val="2"/>
    </font>
    <font>
      <b/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Fill="1"/>
    <xf numFmtId="0" fontId="2" fillId="0" borderId="0" xfId="0" applyFont="1" applyFill="1"/>
    <xf numFmtId="0" fontId="4" fillId="0" borderId="0" xfId="0" applyFont="1" applyFill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1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0" fillId="0" borderId="7" xfId="0" applyFill="1" applyBorder="1" applyAlignment="1">
      <alignment horizontal="centerContinuous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quotePrefix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1" xfId="0" quotePrefix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4" xfId="0" applyFill="1" applyBorder="1"/>
    <xf numFmtId="0" fontId="0" fillId="0" borderId="15" xfId="0" quotePrefix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2" fillId="2" borderId="16" xfId="0" applyFont="1" applyFill="1" applyBorder="1"/>
    <xf numFmtId="0" fontId="3" fillId="2" borderId="0" xfId="0" applyFont="1" applyFill="1"/>
    <xf numFmtId="0" fontId="0" fillId="2" borderId="0" xfId="0" applyFill="1"/>
    <xf numFmtId="0" fontId="3" fillId="2" borderId="0" xfId="0" applyFont="1" applyFill="1" applyAlignment="1">
      <alignment horizontal="right"/>
    </xf>
    <xf numFmtId="0" fontId="0" fillId="2" borderId="17" xfId="0" applyFill="1" applyBorder="1"/>
    <xf numFmtId="0" fontId="0" fillId="2" borderId="14" xfId="0" applyFill="1" applyBorder="1"/>
    <xf numFmtId="0" fontId="0" fillId="2" borderId="18" xfId="0" applyFill="1" applyBorder="1"/>
    <xf numFmtId="0" fontId="0" fillId="2" borderId="19" xfId="0" applyFill="1" applyBorder="1"/>
    <xf numFmtId="0" fontId="1" fillId="0" borderId="0" xfId="0" applyFont="1" applyFill="1"/>
    <xf numFmtId="0" fontId="2" fillId="0" borderId="0" xfId="0" applyFont="1" applyFill="1" applyBorder="1"/>
    <xf numFmtId="0" fontId="1" fillId="0" borderId="0" xfId="0" applyFont="1" applyFill="1" applyBorder="1"/>
    <xf numFmtId="0" fontId="6" fillId="0" borderId="0" xfId="0" applyFont="1" applyFill="1"/>
    <xf numFmtId="0" fontId="0" fillId="0" borderId="2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0" borderId="5" xfId="0" applyFill="1" applyBorder="1" applyAlignment="1">
      <alignment horizontal="right"/>
    </xf>
    <xf numFmtId="0" fontId="0" fillId="0" borderId="3" xfId="0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0" fillId="0" borderId="0" xfId="0" quotePrefix="1"/>
    <xf numFmtId="0" fontId="0" fillId="0" borderId="3" xfId="0" applyFill="1" applyBorder="1" applyAlignment="1">
      <alignment horizontal="center"/>
    </xf>
    <xf numFmtId="0" fontId="0" fillId="0" borderId="20" xfId="0" applyFill="1" applyBorder="1"/>
    <xf numFmtId="0" fontId="0" fillId="0" borderId="21" xfId="0" applyFill="1" applyBorder="1"/>
    <xf numFmtId="0" fontId="0" fillId="0" borderId="22" xfId="0" applyFill="1" applyBorder="1"/>
    <xf numFmtId="2" fontId="0" fillId="0" borderId="23" xfId="0" applyNumberFormat="1" applyFill="1" applyBorder="1"/>
    <xf numFmtId="2" fontId="0" fillId="0" borderId="24" xfId="0" applyNumberFormat="1" applyFill="1" applyBorder="1"/>
    <xf numFmtId="0" fontId="0" fillId="0" borderId="25" xfId="0" applyFill="1" applyBorder="1"/>
    <xf numFmtId="0" fontId="0" fillId="0" borderId="26" xfId="0" applyFill="1" applyBorder="1"/>
    <xf numFmtId="2" fontId="0" fillId="0" borderId="9" xfId="0" quotePrefix="1" applyNumberFormat="1" applyFill="1" applyBorder="1" applyAlignment="1">
      <alignment horizontal="right"/>
    </xf>
    <xf numFmtId="2" fontId="0" fillId="0" borderId="12" xfId="0" quotePrefix="1" applyNumberFormat="1" applyFill="1" applyBorder="1" applyAlignment="1">
      <alignment horizontal="right"/>
    </xf>
    <xf numFmtId="2" fontId="0" fillId="0" borderId="8" xfId="0" quotePrefix="1" applyNumberFormat="1" applyFill="1" applyBorder="1" applyAlignment="1">
      <alignment horizontal="right"/>
    </xf>
    <xf numFmtId="0" fontId="0" fillId="0" borderId="27" xfId="0" applyFill="1" applyBorder="1"/>
    <xf numFmtId="0" fontId="0" fillId="2" borderId="9" xfId="0" applyFill="1" applyBorder="1"/>
    <xf numFmtId="0" fontId="0" fillId="2" borderId="12" xfId="0" applyFill="1" applyBorder="1"/>
    <xf numFmtId="0" fontId="0" fillId="2" borderId="28" xfId="0" applyFill="1" applyBorder="1"/>
    <xf numFmtId="0" fontId="0" fillId="2" borderId="13" xfId="0" applyFill="1" applyBorder="1"/>
    <xf numFmtId="0" fontId="2" fillId="2" borderId="29" xfId="0" applyFont="1" applyFill="1" applyBorder="1"/>
    <xf numFmtId="0" fontId="2" fillId="2" borderId="30" xfId="0" applyFont="1" applyFill="1" applyBorder="1" applyAlignment="1">
      <alignment horizontal="center"/>
    </xf>
    <xf numFmtId="16" fontId="2" fillId="2" borderId="31" xfId="0" applyNumberFormat="1" applyFont="1" applyFill="1" applyBorder="1"/>
    <xf numFmtId="0" fontId="0" fillId="0" borderId="0" xfId="0" applyBorder="1"/>
    <xf numFmtId="0" fontId="0" fillId="0" borderId="0" xfId="0" applyFill="1" applyBorder="1"/>
    <xf numFmtId="14" fontId="0" fillId="0" borderId="0" xfId="0" applyNumberFormat="1" applyBorder="1"/>
    <xf numFmtId="0" fontId="0" fillId="0" borderId="32" xfId="0" applyFill="1" applyBorder="1"/>
    <xf numFmtId="0" fontId="1" fillId="0" borderId="0" xfId="0" applyFont="1" applyAlignment="1">
      <alignment horizontal="right"/>
    </xf>
    <xf numFmtId="2" fontId="0" fillId="0" borderId="0" xfId="0" applyNumberFormat="1" applyBorder="1"/>
    <xf numFmtId="0" fontId="1" fillId="0" borderId="0" xfId="0" applyFont="1" applyAlignment="1">
      <alignment vertical="top" wrapText="1"/>
    </xf>
    <xf numFmtId="0" fontId="0" fillId="0" borderId="6" xfId="0" applyBorder="1"/>
    <xf numFmtId="2" fontId="0" fillId="0" borderId="7" xfId="0" applyNumberFormat="1" applyBorder="1"/>
    <xf numFmtId="0" fontId="0" fillId="3" borderId="6" xfId="0" applyFill="1" applyBorder="1"/>
    <xf numFmtId="2" fontId="0" fillId="3" borderId="0" xfId="0" applyNumberFormat="1" applyFill="1" applyBorder="1"/>
    <xf numFmtId="2" fontId="0" fillId="3" borderId="7" xfId="0" applyNumberFormat="1" applyFill="1" applyBorder="1"/>
    <xf numFmtId="0" fontId="0" fillId="0" borderId="33" xfId="0" applyBorder="1"/>
    <xf numFmtId="2" fontId="0" fillId="0" borderId="34" xfId="0" applyNumberFormat="1" applyBorder="1"/>
    <xf numFmtId="2" fontId="0" fillId="0" borderId="35" xfId="0" applyNumberFormat="1" applyBorder="1"/>
    <xf numFmtId="164" fontId="0" fillId="0" borderId="6" xfId="0" applyNumberFormat="1" applyBorder="1"/>
    <xf numFmtId="164" fontId="0" fillId="3" borderId="6" xfId="0" applyNumberFormat="1" applyFill="1" applyBorder="1"/>
    <xf numFmtId="164" fontId="0" fillId="0" borderId="33" xfId="0" applyNumberForma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4" fontId="0" fillId="0" borderId="6" xfId="0" applyNumberFormat="1" applyBorder="1"/>
    <xf numFmtId="14" fontId="0" fillId="0" borderId="33" xfId="0" applyNumberFormat="1" applyBorder="1"/>
    <xf numFmtId="14" fontId="0" fillId="0" borderId="34" xfId="0" applyNumberFormat="1" applyBorder="1"/>
    <xf numFmtId="14" fontId="0" fillId="0" borderId="31" xfId="0" applyNumberFormat="1" applyFont="1" applyBorder="1"/>
    <xf numFmtId="14" fontId="0" fillId="0" borderId="16" xfId="0" applyNumberFormat="1" applyFont="1" applyBorder="1"/>
    <xf numFmtId="0" fontId="0" fillId="0" borderId="29" xfId="0" applyFont="1" applyBorder="1"/>
    <xf numFmtId="0" fontId="0" fillId="0" borderId="31" xfId="0" applyFont="1" applyBorder="1"/>
    <xf numFmtId="0" fontId="0" fillId="0" borderId="16" xfId="0" applyFont="1" applyBorder="1"/>
    <xf numFmtId="2" fontId="0" fillId="0" borderId="29" xfId="0" applyNumberFormat="1" applyFont="1" applyBorder="1"/>
    <xf numFmtId="0" fontId="1" fillId="0" borderId="31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0" fillId="0" borderId="31" xfId="0" applyBorder="1"/>
    <xf numFmtId="0" fontId="0" fillId="0" borderId="16" xfId="0" applyBorder="1"/>
    <xf numFmtId="0" fontId="0" fillId="0" borderId="29" xfId="0" applyBorder="1"/>
    <xf numFmtId="2" fontId="0" fillId="0" borderId="29" xfId="0" applyNumberFormat="1" applyBorder="1"/>
    <xf numFmtId="0" fontId="0" fillId="0" borderId="31" xfId="0" applyFill="1" applyBorder="1"/>
    <xf numFmtId="14" fontId="0" fillId="0" borderId="31" xfId="0" applyNumberFormat="1" applyBorder="1"/>
    <xf numFmtId="14" fontId="0" fillId="0" borderId="16" xfId="0" applyNumberFormat="1" applyBorder="1"/>
    <xf numFmtId="0" fontId="0" fillId="0" borderId="30" xfId="0" applyBorder="1"/>
    <xf numFmtId="0" fontId="0" fillId="0" borderId="30" xfId="0" applyFont="1" applyBorder="1"/>
    <xf numFmtId="0" fontId="1" fillId="0" borderId="30" xfId="0" applyFont="1" applyBorder="1" applyAlignment="1">
      <alignment vertical="top" wrapText="1"/>
    </xf>
    <xf numFmtId="0" fontId="0" fillId="0" borderId="5" xfId="0" applyBorder="1"/>
    <xf numFmtId="0" fontId="0" fillId="0" borderId="8" xfId="0" applyBorder="1"/>
    <xf numFmtId="0" fontId="0" fillId="0" borderId="36" xfId="0" applyBorder="1"/>
    <xf numFmtId="0" fontId="0" fillId="0" borderId="14" xfId="0" applyBorder="1"/>
    <xf numFmtId="14" fontId="0" fillId="0" borderId="37" xfId="0" applyNumberFormat="1" applyBorder="1"/>
    <xf numFmtId="14" fontId="0" fillId="0" borderId="19" xfId="0" applyNumberFormat="1" applyBorder="1"/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14" fontId="0" fillId="0" borderId="39" xfId="0" applyNumberFormat="1" applyBorder="1" applyAlignment="1">
      <alignment horizontal="left"/>
    </xf>
    <xf numFmtId="14" fontId="0" fillId="0" borderId="40" xfId="0" applyNumberFormat="1" applyBorder="1" applyAlignment="1">
      <alignment horizontal="left"/>
    </xf>
    <xf numFmtId="14" fontId="0" fillId="0" borderId="38" xfId="0" applyNumberFormat="1" applyBorder="1" applyAlignment="1">
      <alignment horizontal="left"/>
    </xf>
    <xf numFmtId="14" fontId="0" fillId="0" borderId="24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3"/>
  <sheetViews>
    <sheetView workbookViewId="0"/>
  </sheetViews>
  <sheetFormatPr defaultRowHeight="12.6" x14ac:dyDescent="0.25"/>
  <cols>
    <col min="1" max="1" width="7" customWidth="1"/>
    <col min="2" max="2" width="13.6640625" customWidth="1"/>
    <col min="3" max="3" width="3.44140625" customWidth="1"/>
    <col min="4" max="4" width="13.6640625" customWidth="1"/>
    <col min="5" max="5" width="5.6640625" customWidth="1"/>
    <col min="6" max="9" width="6.6640625" customWidth="1"/>
    <col min="10" max="11" width="8.6640625" customWidth="1"/>
    <col min="12" max="15" width="5.6640625" customWidth="1"/>
  </cols>
  <sheetData>
    <row r="1" spans="1:15" ht="18.600000000000001" thickBot="1" x14ac:dyDescent="0.4">
      <c r="A1" s="27" t="s">
        <v>32</v>
      </c>
      <c r="B1" s="28"/>
      <c r="C1" s="28"/>
      <c r="D1" s="28"/>
      <c r="E1" s="4"/>
      <c r="F1" s="4"/>
      <c r="G1" s="4"/>
      <c r="H1" s="4"/>
      <c r="I1" s="4"/>
      <c r="J1" s="28"/>
      <c r="K1" s="29" t="s">
        <v>35</v>
      </c>
    </row>
    <row r="2" spans="1:15" ht="16.2" thickBot="1" x14ac:dyDescent="0.35">
      <c r="A2" s="34" t="s">
        <v>23</v>
      </c>
      <c r="B2" s="6"/>
      <c r="C2" s="4"/>
      <c r="D2" s="65">
        <v>42</v>
      </c>
      <c r="E2" s="66" t="s">
        <v>33</v>
      </c>
      <c r="F2" s="26" t="s">
        <v>36</v>
      </c>
      <c r="G2" s="26"/>
      <c r="H2" s="26" t="s">
        <v>34</v>
      </c>
      <c r="I2" s="26" t="s">
        <v>37</v>
      </c>
      <c r="J2" s="26"/>
      <c r="K2" s="64"/>
      <c r="M2" s="3"/>
      <c r="N2" s="3"/>
      <c r="O2" s="3"/>
    </row>
    <row r="3" spans="1:15" ht="16.2" thickBot="1" x14ac:dyDescent="0.35">
      <c r="A3" s="34" t="s">
        <v>31</v>
      </c>
      <c r="B3" s="6"/>
      <c r="C3" s="5"/>
      <c r="D3" s="5"/>
      <c r="E3" s="65">
        <v>0</v>
      </c>
      <c r="F3" s="36" t="s">
        <v>22</v>
      </c>
      <c r="H3" s="35"/>
      <c r="I3" s="35"/>
      <c r="J3" s="5"/>
      <c r="K3" s="5"/>
      <c r="L3" s="2"/>
      <c r="M3" s="3"/>
      <c r="N3" s="3"/>
      <c r="O3" s="3"/>
    </row>
    <row r="4" spans="1:15" ht="15.6" x14ac:dyDescent="0.3">
      <c r="A4" s="5"/>
      <c r="B4" s="6"/>
      <c r="C4" s="5"/>
      <c r="D4" s="5"/>
      <c r="E4" s="4"/>
      <c r="F4" s="35"/>
      <c r="G4" s="35"/>
      <c r="H4" s="35"/>
      <c r="I4" s="35"/>
      <c r="J4" s="5"/>
      <c r="K4" s="5"/>
      <c r="L4" s="2"/>
      <c r="M4" s="3"/>
      <c r="N4" s="3"/>
      <c r="O4" s="3"/>
    </row>
    <row r="5" spans="1:15" ht="13.2" thickBot="1" x14ac:dyDescent="0.3">
      <c r="A5" s="4"/>
      <c r="B5" s="4"/>
      <c r="C5" s="4"/>
      <c r="D5" s="4"/>
      <c r="E5" s="4"/>
      <c r="F5" s="4"/>
      <c r="G5" s="4"/>
      <c r="H5" s="4"/>
      <c r="I5" s="4"/>
      <c r="J5" s="37" t="s">
        <v>16</v>
      </c>
      <c r="K5" s="4"/>
    </row>
    <row r="6" spans="1:15" x14ac:dyDescent="0.25">
      <c r="A6" s="7" t="s">
        <v>0</v>
      </c>
      <c r="B6" s="8"/>
      <c r="C6" s="9"/>
      <c r="D6" s="10"/>
      <c r="E6" s="11"/>
      <c r="F6" s="38" t="s">
        <v>1</v>
      </c>
      <c r="G6" s="11" t="s">
        <v>19</v>
      </c>
      <c r="H6" s="44" t="s">
        <v>1</v>
      </c>
      <c r="I6" s="11" t="s">
        <v>20</v>
      </c>
      <c r="J6" s="48" t="s">
        <v>29</v>
      </c>
      <c r="K6" s="11" t="s">
        <v>29</v>
      </c>
    </row>
    <row r="7" spans="1:15" ht="13.2" thickBot="1" x14ac:dyDescent="0.3">
      <c r="A7" s="12" t="s">
        <v>2</v>
      </c>
      <c r="B7" s="13" t="s">
        <v>3</v>
      </c>
      <c r="C7" s="14"/>
      <c r="D7" s="15"/>
      <c r="E7" s="16" t="s">
        <v>4</v>
      </c>
      <c r="F7" s="39" t="s">
        <v>14</v>
      </c>
      <c r="G7" s="43" t="s">
        <v>14</v>
      </c>
      <c r="H7" s="45" t="s">
        <v>15</v>
      </c>
      <c r="I7" s="43" t="s">
        <v>21</v>
      </c>
      <c r="J7" s="45" t="s">
        <v>17</v>
      </c>
      <c r="K7" s="46" t="s">
        <v>18</v>
      </c>
    </row>
    <row r="8" spans="1:15" x14ac:dyDescent="0.25">
      <c r="A8" s="17">
        <v>1</v>
      </c>
      <c r="B8" s="30" t="s">
        <v>6</v>
      </c>
      <c r="C8" s="18" t="s">
        <v>5</v>
      </c>
      <c r="D8" s="32" t="s">
        <v>6</v>
      </c>
      <c r="E8" s="19"/>
      <c r="F8" s="40">
        <v>59</v>
      </c>
      <c r="G8" s="49">
        <f>F8</f>
        <v>59</v>
      </c>
      <c r="H8" s="60">
        <v>80</v>
      </c>
      <c r="I8" s="54">
        <f>H8</f>
        <v>80</v>
      </c>
      <c r="J8" s="56">
        <f t="shared" ref="J8:J48" si="0">IF(E$3=1,(+G8+(D$2-A8)*F8+F8*0.65)/40,IF(E$3=0,(D$2-A8)*F8+G8)/40)</f>
        <v>61.95</v>
      </c>
      <c r="K8" s="52">
        <f t="shared" ref="K8:K48" si="1">IF(E$3=1,(+I8+(D$2-A8)*H8+H8*0.65)/40,IF(E$3=0,(D$2-A8)*H8+I8)/40)</f>
        <v>84</v>
      </c>
    </row>
    <row r="9" spans="1:15" x14ac:dyDescent="0.25">
      <c r="A9" s="20">
        <f t="shared" ref="A9:A52" si="2">+A8+1</f>
        <v>2</v>
      </c>
      <c r="B9" s="30" t="s">
        <v>6</v>
      </c>
      <c r="C9" s="21" t="s">
        <v>5</v>
      </c>
      <c r="D9" s="32" t="s">
        <v>6</v>
      </c>
      <c r="E9" s="19"/>
      <c r="F9" s="41">
        <v>58</v>
      </c>
      <c r="G9" s="50">
        <f>G8+F9</f>
        <v>117</v>
      </c>
      <c r="H9" s="61">
        <v>79</v>
      </c>
      <c r="I9" s="55">
        <f>I8+H9</f>
        <v>159</v>
      </c>
      <c r="J9" s="57">
        <f t="shared" si="0"/>
        <v>60.924999999999997</v>
      </c>
      <c r="K9" s="52">
        <f t="shared" si="1"/>
        <v>82.974999999999994</v>
      </c>
    </row>
    <row r="10" spans="1:15" x14ac:dyDescent="0.25">
      <c r="A10" s="20">
        <f t="shared" si="2"/>
        <v>3</v>
      </c>
      <c r="B10" s="30" t="s">
        <v>6</v>
      </c>
      <c r="C10" s="21" t="s">
        <v>5</v>
      </c>
      <c r="D10" s="32" t="s">
        <v>6</v>
      </c>
      <c r="E10" s="19"/>
      <c r="F10" s="41"/>
      <c r="G10" s="50">
        <f>G9+F10</f>
        <v>117</v>
      </c>
      <c r="H10" s="61"/>
      <c r="I10" s="55">
        <f>I9+H10</f>
        <v>159</v>
      </c>
      <c r="J10" s="57">
        <f t="shared" si="0"/>
        <v>2.9249999999999998</v>
      </c>
      <c r="K10" s="52">
        <f t="shared" si="1"/>
        <v>3.9750000000000001</v>
      </c>
    </row>
    <row r="11" spans="1:15" x14ac:dyDescent="0.25">
      <c r="A11" s="20">
        <f t="shared" si="2"/>
        <v>4</v>
      </c>
      <c r="B11" s="30" t="s">
        <v>6</v>
      </c>
      <c r="C11" s="21" t="s">
        <v>5</v>
      </c>
      <c r="D11" s="32" t="s">
        <v>6</v>
      </c>
      <c r="E11" s="19"/>
      <c r="F11" s="41"/>
      <c r="G11" s="50">
        <f t="shared" ref="G11:G48" si="3">G10+F11</f>
        <v>117</v>
      </c>
      <c r="H11" s="61"/>
      <c r="I11" s="55">
        <f t="shared" ref="I11:I48" si="4">I10+H11</f>
        <v>159</v>
      </c>
      <c r="J11" s="57">
        <f t="shared" si="0"/>
        <v>2.9249999999999998</v>
      </c>
      <c r="K11" s="52">
        <f t="shared" si="1"/>
        <v>3.9750000000000001</v>
      </c>
    </row>
    <row r="12" spans="1:15" x14ac:dyDescent="0.25">
      <c r="A12" s="20">
        <f t="shared" si="2"/>
        <v>5</v>
      </c>
      <c r="B12" s="30" t="s">
        <v>6</v>
      </c>
      <c r="C12" s="21" t="s">
        <v>5</v>
      </c>
      <c r="D12" s="32" t="s">
        <v>6</v>
      </c>
      <c r="E12" s="19"/>
      <c r="F12" s="41"/>
      <c r="G12" s="50">
        <f t="shared" si="3"/>
        <v>117</v>
      </c>
      <c r="H12" s="61"/>
      <c r="I12" s="55">
        <f t="shared" si="4"/>
        <v>159</v>
      </c>
      <c r="J12" s="57">
        <f t="shared" si="0"/>
        <v>2.9249999999999998</v>
      </c>
      <c r="K12" s="52">
        <f t="shared" si="1"/>
        <v>3.9750000000000001</v>
      </c>
    </row>
    <row r="13" spans="1:15" x14ac:dyDescent="0.25">
      <c r="A13" s="20">
        <f t="shared" si="2"/>
        <v>6</v>
      </c>
      <c r="B13" s="30" t="s">
        <v>6</v>
      </c>
      <c r="C13" s="21" t="s">
        <v>5</v>
      </c>
      <c r="D13" s="32" t="s">
        <v>6</v>
      </c>
      <c r="E13" s="19"/>
      <c r="F13" s="41"/>
      <c r="G13" s="50">
        <f t="shared" si="3"/>
        <v>117</v>
      </c>
      <c r="H13" s="61"/>
      <c r="I13" s="55">
        <f t="shared" si="4"/>
        <v>159</v>
      </c>
      <c r="J13" s="57">
        <f t="shared" si="0"/>
        <v>2.9249999999999998</v>
      </c>
      <c r="K13" s="52">
        <f t="shared" si="1"/>
        <v>3.9750000000000001</v>
      </c>
    </row>
    <row r="14" spans="1:15" x14ac:dyDescent="0.25">
      <c r="A14" s="20">
        <f t="shared" si="2"/>
        <v>7</v>
      </c>
      <c r="B14" s="30" t="s">
        <v>6</v>
      </c>
      <c r="C14" s="21" t="s">
        <v>5</v>
      </c>
      <c r="D14" s="32" t="s">
        <v>6</v>
      </c>
      <c r="E14" s="19"/>
      <c r="F14" s="41"/>
      <c r="G14" s="50">
        <f t="shared" si="3"/>
        <v>117</v>
      </c>
      <c r="H14" s="61"/>
      <c r="I14" s="55">
        <f t="shared" si="4"/>
        <v>159</v>
      </c>
      <c r="J14" s="57">
        <f t="shared" si="0"/>
        <v>2.9249999999999998</v>
      </c>
      <c r="K14" s="52">
        <f t="shared" si="1"/>
        <v>3.9750000000000001</v>
      </c>
    </row>
    <row r="15" spans="1:15" x14ac:dyDescent="0.25">
      <c r="A15" s="20">
        <f t="shared" si="2"/>
        <v>8</v>
      </c>
      <c r="B15" s="30" t="s">
        <v>6</v>
      </c>
      <c r="C15" s="21" t="s">
        <v>5</v>
      </c>
      <c r="D15" s="32" t="s">
        <v>6</v>
      </c>
      <c r="E15" s="19"/>
      <c r="F15" s="41"/>
      <c r="G15" s="50">
        <f t="shared" si="3"/>
        <v>117</v>
      </c>
      <c r="H15" s="61"/>
      <c r="I15" s="55">
        <f t="shared" si="4"/>
        <v>159</v>
      </c>
      <c r="J15" s="57">
        <f t="shared" si="0"/>
        <v>2.9249999999999998</v>
      </c>
      <c r="K15" s="52">
        <f t="shared" si="1"/>
        <v>3.9750000000000001</v>
      </c>
    </row>
    <row r="16" spans="1:15" x14ac:dyDescent="0.25">
      <c r="A16" s="20">
        <f t="shared" si="2"/>
        <v>9</v>
      </c>
      <c r="B16" s="30" t="s">
        <v>6</v>
      </c>
      <c r="C16" s="21" t="s">
        <v>5</v>
      </c>
      <c r="D16" s="32" t="s">
        <v>6</v>
      </c>
      <c r="E16" s="25"/>
      <c r="F16" s="41"/>
      <c r="G16" s="50">
        <f t="shared" si="3"/>
        <v>117</v>
      </c>
      <c r="H16" s="61"/>
      <c r="I16" s="55">
        <f t="shared" si="4"/>
        <v>159</v>
      </c>
      <c r="J16" s="57">
        <f t="shared" si="0"/>
        <v>2.9249999999999998</v>
      </c>
      <c r="K16" s="52">
        <f t="shared" si="1"/>
        <v>3.9750000000000001</v>
      </c>
    </row>
    <row r="17" spans="1:11" x14ac:dyDescent="0.25">
      <c r="A17" s="20">
        <f t="shared" si="2"/>
        <v>10</v>
      </c>
      <c r="B17" s="30" t="s">
        <v>6</v>
      </c>
      <c r="C17" s="21" t="s">
        <v>5</v>
      </c>
      <c r="D17" s="32" t="s">
        <v>6</v>
      </c>
      <c r="E17" s="19"/>
      <c r="F17" s="41"/>
      <c r="G17" s="50">
        <f t="shared" si="3"/>
        <v>117</v>
      </c>
      <c r="H17" s="62"/>
      <c r="I17" s="55">
        <f t="shared" si="4"/>
        <v>159</v>
      </c>
      <c r="J17" s="57">
        <f t="shared" si="0"/>
        <v>2.9249999999999998</v>
      </c>
      <c r="K17" s="52">
        <f t="shared" si="1"/>
        <v>3.9750000000000001</v>
      </c>
    </row>
    <row r="18" spans="1:11" x14ac:dyDescent="0.25">
      <c r="A18" s="20">
        <f t="shared" si="2"/>
        <v>11</v>
      </c>
      <c r="B18" s="30" t="s">
        <v>6</v>
      </c>
      <c r="C18" s="21" t="s">
        <v>5</v>
      </c>
      <c r="D18" s="32" t="s">
        <v>6</v>
      </c>
      <c r="E18" s="19"/>
      <c r="F18" s="41"/>
      <c r="G18" s="50">
        <f t="shared" si="3"/>
        <v>117</v>
      </c>
      <c r="H18" s="62"/>
      <c r="I18" s="55">
        <f t="shared" si="4"/>
        <v>159</v>
      </c>
      <c r="J18" s="57">
        <f t="shared" si="0"/>
        <v>2.9249999999999998</v>
      </c>
      <c r="K18" s="52">
        <f t="shared" si="1"/>
        <v>3.9750000000000001</v>
      </c>
    </row>
    <row r="19" spans="1:11" x14ac:dyDescent="0.25">
      <c r="A19" s="20">
        <f t="shared" si="2"/>
        <v>12</v>
      </c>
      <c r="B19" s="30" t="s">
        <v>6</v>
      </c>
      <c r="C19" s="21" t="s">
        <v>5</v>
      </c>
      <c r="D19" s="32" t="s">
        <v>6</v>
      </c>
      <c r="E19" s="19"/>
      <c r="F19" s="41"/>
      <c r="G19" s="50">
        <f t="shared" si="3"/>
        <v>117</v>
      </c>
      <c r="H19" s="61"/>
      <c r="I19" s="55">
        <f t="shared" si="4"/>
        <v>159</v>
      </c>
      <c r="J19" s="57">
        <f t="shared" si="0"/>
        <v>2.9249999999999998</v>
      </c>
      <c r="K19" s="52">
        <f t="shared" si="1"/>
        <v>3.9750000000000001</v>
      </c>
    </row>
    <row r="20" spans="1:11" x14ac:dyDescent="0.25">
      <c r="A20" s="20">
        <f t="shared" si="2"/>
        <v>13</v>
      </c>
      <c r="B20" s="30" t="s">
        <v>6</v>
      </c>
      <c r="C20" s="21" t="s">
        <v>5</v>
      </c>
      <c r="D20" s="32" t="s">
        <v>6</v>
      </c>
      <c r="E20" s="19"/>
      <c r="F20" s="41"/>
      <c r="G20" s="50">
        <f t="shared" si="3"/>
        <v>117</v>
      </c>
      <c r="H20" s="61"/>
      <c r="I20" s="55">
        <f t="shared" si="4"/>
        <v>159</v>
      </c>
      <c r="J20" s="57">
        <f t="shared" si="0"/>
        <v>2.9249999999999998</v>
      </c>
      <c r="K20" s="52">
        <f t="shared" si="1"/>
        <v>3.9750000000000001</v>
      </c>
    </row>
    <row r="21" spans="1:11" x14ac:dyDescent="0.25">
      <c r="A21" s="20">
        <f t="shared" si="2"/>
        <v>14</v>
      </c>
      <c r="B21" s="30" t="s">
        <v>6</v>
      </c>
      <c r="C21" s="21" t="s">
        <v>5</v>
      </c>
      <c r="D21" s="32" t="s">
        <v>6</v>
      </c>
      <c r="E21" s="19"/>
      <c r="F21" s="41"/>
      <c r="G21" s="50">
        <f t="shared" si="3"/>
        <v>117</v>
      </c>
      <c r="H21" s="61"/>
      <c r="I21" s="55">
        <f t="shared" si="4"/>
        <v>159</v>
      </c>
      <c r="J21" s="57">
        <f t="shared" si="0"/>
        <v>2.9249999999999998</v>
      </c>
      <c r="K21" s="52">
        <f t="shared" si="1"/>
        <v>3.9750000000000001</v>
      </c>
    </row>
    <row r="22" spans="1:11" x14ac:dyDescent="0.25">
      <c r="A22" s="20">
        <f t="shared" si="2"/>
        <v>15</v>
      </c>
      <c r="B22" s="30" t="s">
        <v>6</v>
      </c>
      <c r="C22" s="21" t="s">
        <v>5</v>
      </c>
      <c r="D22" s="32" t="s">
        <v>6</v>
      </c>
      <c r="E22" s="19"/>
      <c r="F22" s="41"/>
      <c r="G22" s="50">
        <f t="shared" si="3"/>
        <v>117</v>
      </c>
      <c r="H22" s="61"/>
      <c r="I22" s="55">
        <f t="shared" si="4"/>
        <v>159</v>
      </c>
      <c r="J22" s="57">
        <f t="shared" si="0"/>
        <v>2.9249999999999998</v>
      </c>
      <c r="K22" s="52">
        <f t="shared" si="1"/>
        <v>3.9750000000000001</v>
      </c>
    </row>
    <row r="23" spans="1:11" x14ac:dyDescent="0.25">
      <c r="A23" s="20">
        <f t="shared" si="2"/>
        <v>16</v>
      </c>
      <c r="B23" s="30" t="s">
        <v>6</v>
      </c>
      <c r="C23" s="21" t="s">
        <v>5</v>
      </c>
      <c r="D23" s="32" t="s">
        <v>6</v>
      </c>
      <c r="E23" s="19"/>
      <c r="F23" s="41"/>
      <c r="G23" s="50">
        <f t="shared" si="3"/>
        <v>117</v>
      </c>
      <c r="H23" s="61"/>
      <c r="I23" s="55">
        <f t="shared" si="4"/>
        <v>159</v>
      </c>
      <c r="J23" s="57">
        <f t="shared" si="0"/>
        <v>2.9249999999999998</v>
      </c>
      <c r="K23" s="52">
        <f t="shared" si="1"/>
        <v>3.9750000000000001</v>
      </c>
    </row>
    <row r="24" spans="1:11" x14ac:dyDescent="0.25">
      <c r="A24" s="20">
        <f t="shared" si="2"/>
        <v>17</v>
      </c>
      <c r="B24" s="30" t="s">
        <v>6</v>
      </c>
      <c r="C24" s="21" t="s">
        <v>5</v>
      </c>
      <c r="D24" s="32" t="s">
        <v>6</v>
      </c>
      <c r="E24" s="19"/>
      <c r="F24" s="41"/>
      <c r="G24" s="50">
        <f t="shared" si="3"/>
        <v>117</v>
      </c>
      <c r="H24" s="61"/>
      <c r="I24" s="55">
        <f t="shared" si="4"/>
        <v>159</v>
      </c>
      <c r="J24" s="57">
        <f t="shared" si="0"/>
        <v>2.9249999999999998</v>
      </c>
      <c r="K24" s="52">
        <f t="shared" si="1"/>
        <v>3.9750000000000001</v>
      </c>
    </row>
    <row r="25" spans="1:11" x14ac:dyDescent="0.25">
      <c r="A25" s="20">
        <f t="shared" si="2"/>
        <v>18</v>
      </c>
      <c r="B25" s="30" t="s">
        <v>6</v>
      </c>
      <c r="C25" s="21" t="s">
        <v>5</v>
      </c>
      <c r="D25" s="32" t="s">
        <v>6</v>
      </c>
      <c r="E25" s="19"/>
      <c r="F25" s="41"/>
      <c r="G25" s="50">
        <f t="shared" si="3"/>
        <v>117</v>
      </c>
      <c r="H25" s="61"/>
      <c r="I25" s="55">
        <f t="shared" si="4"/>
        <v>159</v>
      </c>
      <c r="J25" s="57">
        <f t="shared" si="0"/>
        <v>2.9249999999999998</v>
      </c>
      <c r="K25" s="52">
        <f t="shared" si="1"/>
        <v>3.9750000000000001</v>
      </c>
    </row>
    <row r="26" spans="1:11" x14ac:dyDescent="0.25">
      <c r="A26" s="20">
        <f t="shared" si="2"/>
        <v>19</v>
      </c>
      <c r="B26" s="30" t="s">
        <v>6</v>
      </c>
      <c r="C26" s="19" t="s">
        <v>5</v>
      </c>
      <c r="D26" s="32" t="s">
        <v>6</v>
      </c>
      <c r="E26" s="19"/>
      <c r="F26" s="41"/>
      <c r="G26" s="50">
        <f t="shared" si="3"/>
        <v>117</v>
      </c>
      <c r="H26" s="61"/>
      <c r="I26" s="55">
        <f t="shared" si="4"/>
        <v>159</v>
      </c>
      <c r="J26" s="57">
        <f t="shared" si="0"/>
        <v>2.9249999999999998</v>
      </c>
      <c r="K26" s="52">
        <f t="shared" si="1"/>
        <v>3.9750000000000001</v>
      </c>
    </row>
    <row r="27" spans="1:11" x14ac:dyDescent="0.25">
      <c r="A27" s="20">
        <f t="shared" si="2"/>
        <v>20</v>
      </c>
      <c r="B27" s="30" t="s">
        <v>6</v>
      </c>
      <c r="C27" s="21" t="s">
        <v>5</v>
      </c>
      <c r="D27" s="32" t="s">
        <v>6</v>
      </c>
      <c r="E27" s="19"/>
      <c r="F27" s="41"/>
      <c r="G27" s="50">
        <f t="shared" si="3"/>
        <v>117</v>
      </c>
      <c r="H27" s="61"/>
      <c r="I27" s="55">
        <f t="shared" si="4"/>
        <v>159</v>
      </c>
      <c r="J27" s="57">
        <f t="shared" si="0"/>
        <v>2.9249999999999998</v>
      </c>
      <c r="K27" s="52">
        <f t="shared" si="1"/>
        <v>3.9750000000000001</v>
      </c>
    </row>
    <row r="28" spans="1:11" x14ac:dyDescent="0.25">
      <c r="A28" s="20">
        <f t="shared" si="2"/>
        <v>21</v>
      </c>
      <c r="B28" s="30" t="s">
        <v>6</v>
      </c>
      <c r="C28" s="21" t="s">
        <v>5</v>
      </c>
      <c r="D28" s="32" t="s">
        <v>6</v>
      </c>
      <c r="E28" s="19"/>
      <c r="F28" s="41"/>
      <c r="G28" s="50">
        <f t="shared" si="3"/>
        <v>117</v>
      </c>
      <c r="H28" s="61"/>
      <c r="I28" s="55">
        <f t="shared" si="4"/>
        <v>159</v>
      </c>
      <c r="J28" s="57">
        <f t="shared" si="0"/>
        <v>2.9249999999999998</v>
      </c>
      <c r="K28" s="52">
        <f t="shared" si="1"/>
        <v>3.9750000000000001</v>
      </c>
    </row>
    <row r="29" spans="1:11" x14ac:dyDescent="0.25">
      <c r="A29" s="20">
        <f t="shared" si="2"/>
        <v>22</v>
      </c>
      <c r="B29" s="30" t="s">
        <v>6</v>
      </c>
      <c r="C29" s="21" t="s">
        <v>5</v>
      </c>
      <c r="D29" s="32" t="s">
        <v>6</v>
      </c>
      <c r="E29" s="25"/>
      <c r="F29" s="41"/>
      <c r="G29" s="50">
        <f t="shared" si="3"/>
        <v>117</v>
      </c>
      <c r="H29" s="61"/>
      <c r="I29" s="55">
        <f t="shared" si="4"/>
        <v>159</v>
      </c>
      <c r="J29" s="57">
        <f t="shared" si="0"/>
        <v>2.9249999999999998</v>
      </c>
      <c r="K29" s="52">
        <f t="shared" si="1"/>
        <v>3.9750000000000001</v>
      </c>
    </row>
    <row r="30" spans="1:11" x14ac:dyDescent="0.25">
      <c r="A30" s="20">
        <f t="shared" si="2"/>
        <v>23</v>
      </c>
      <c r="B30" s="30" t="s">
        <v>6</v>
      </c>
      <c r="C30" s="21" t="s">
        <v>5</v>
      </c>
      <c r="D30" s="32" t="s">
        <v>6</v>
      </c>
      <c r="E30" s="19"/>
      <c r="F30" s="41"/>
      <c r="G30" s="50">
        <f t="shared" si="3"/>
        <v>117</v>
      </c>
      <c r="H30" s="61"/>
      <c r="I30" s="55">
        <f t="shared" si="4"/>
        <v>159</v>
      </c>
      <c r="J30" s="57">
        <f t="shared" si="0"/>
        <v>2.9249999999999998</v>
      </c>
      <c r="K30" s="52">
        <f t="shared" si="1"/>
        <v>3.9750000000000001</v>
      </c>
    </row>
    <row r="31" spans="1:11" x14ac:dyDescent="0.25">
      <c r="A31" s="20">
        <f t="shared" si="2"/>
        <v>24</v>
      </c>
      <c r="B31" s="30" t="s">
        <v>6</v>
      </c>
      <c r="C31" s="21" t="s">
        <v>5</v>
      </c>
      <c r="D31" s="32" t="s">
        <v>6</v>
      </c>
      <c r="E31" s="19"/>
      <c r="F31" s="41"/>
      <c r="G31" s="50">
        <f t="shared" si="3"/>
        <v>117</v>
      </c>
      <c r="H31" s="61"/>
      <c r="I31" s="55">
        <f t="shared" si="4"/>
        <v>159</v>
      </c>
      <c r="J31" s="57">
        <f t="shared" si="0"/>
        <v>2.9249999999999998</v>
      </c>
      <c r="K31" s="52">
        <f t="shared" si="1"/>
        <v>3.9750000000000001</v>
      </c>
    </row>
    <row r="32" spans="1:11" x14ac:dyDescent="0.25">
      <c r="A32" s="20">
        <f t="shared" si="2"/>
        <v>25</v>
      </c>
      <c r="B32" s="30" t="s">
        <v>6</v>
      </c>
      <c r="C32" s="21" t="s">
        <v>5</v>
      </c>
      <c r="D32" s="32" t="s">
        <v>6</v>
      </c>
      <c r="E32" s="19"/>
      <c r="F32" s="41"/>
      <c r="G32" s="50">
        <f t="shared" si="3"/>
        <v>117</v>
      </c>
      <c r="H32" s="61"/>
      <c r="I32" s="55">
        <f t="shared" si="4"/>
        <v>159</v>
      </c>
      <c r="J32" s="57">
        <f t="shared" si="0"/>
        <v>2.9249999999999998</v>
      </c>
      <c r="K32" s="52">
        <f t="shared" si="1"/>
        <v>3.9750000000000001</v>
      </c>
    </row>
    <row r="33" spans="1:11" x14ac:dyDescent="0.25">
      <c r="A33" s="20">
        <f t="shared" si="2"/>
        <v>26</v>
      </c>
      <c r="B33" s="30" t="s">
        <v>6</v>
      </c>
      <c r="C33" s="21" t="s">
        <v>5</v>
      </c>
      <c r="D33" s="32" t="s">
        <v>6</v>
      </c>
      <c r="E33" s="19"/>
      <c r="F33" s="41"/>
      <c r="G33" s="50">
        <f t="shared" si="3"/>
        <v>117</v>
      </c>
      <c r="H33" s="61"/>
      <c r="I33" s="55">
        <f t="shared" si="4"/>
        <v>159</v>
      </c>
      <c r="J33" s="57">
        <f t="shared" si="0"/>
        <v>2.9249999999999998</v>
      </c>
      <c r="K33" s="52">
        <f t="shared" si="1"/>
        <v>3.9750000000000001</v>
      </c>
    </row>
    <row r="34" spans="1:11" x14ac:dyDescent="0.25">
      <c r="A34" s="20">
        <f t="shared" si="2"/>
        <v>27</v>
      </c>
      <c r="B34" s="30" t="s">
        <v>6</v>
      </c>
      <c r="C34" s="21" t="s">
        <v>5</v>
      </c>
      <c r="D34" s="32" t="s">
        <v>6</v>
      </c>
      <c r="E34" s="19"/>
      <c r="F34" s="41"/>
      <c r="G34" s="50">
        <f t="shared" si="3"/>
        <v>117</v>
      </c>
      <c r="H34" s="61"/>
      <c r="I34" s="55">
        <f t="shared" si="4"/>
        <v>159</v>
      </c>
      <c r="J34" s="57">
        <f t="shared" si="0"/>
        <v>2.9249999999999998</v>
      </c>
      <c r="K34" s="52">
        <f t="shared" si="1"/>
        <v>3.9750000000000001</v>
      </c>
    </row>
    <row r="35" spans="1:11" x14ac:dyDescent="0.25">
      <c r="A35" s="20">
        <f t="shared" si="2"/>
        <v>28</v>
      </c>
      <c r="B35" s="30" t="s">
        <v>6</v>
      </c>
      <c r="C35" s="21" t="s">
        <v>5</v>
      </c>
      <c r="D35" s="32" t="s">
        <v>6</v>
      </c>
      <c r="E35" s="19"/>
      <c r="F35" s="41"/>
      <c r="G35" s="50">
        <f t="shared" si="3"/>
        <v>117</v>
      </c>
      <c r="H35" s="61"/>
      <c r="I35" s="55">
        <f t="shared" si="4"/>
        <v>159</v>
      </c>
      <c r="J35" s="57">
        <f t="shared" si="0"/>
        <v>2.9249999999999998</v>
      </c>
      <c r="K35" s="52">
        <f t="shared" si="1"/>
        <v>3.9750000000000001</v>
      </c>
    </row>
    <row r="36" spans="1:11" x14ac:dyDescent="0.25">
      <c r="A36" s="20">
        <f t="shared" si="2"/>
        <v>29</v>
      </c>
      <c r="B36" s="30" t="s">
        <v>6</v>
      </c>
      <c r="C36" s="21" t="s">
        <v>5</v>
      </c>
      <c r="D36" s="32" t="s">
        <v>6</v>
      </c>
      <c r="E36" s="19"/>
      <c r="F36" s="41"/>
      <c r="G36" s="50">
        <f t="shared" si="3"/>
        <v>117</v>
      </c>
      <c r="H36" s="61"/>
      <c r="I36" s="55">
        <f t="shared" si="4"/>
        <v>159</v>
      </c>
      <c r="J36" s="57">
        <f t="shared" si="0"/>
        <v>2.9249999999999998</v>
      </c>
      <c r="K36" s="52">
        <f t="shared" si="1"/>
        <v>3.9750000000000001</v>
      </c>
    </row>
    <row r="37" spans="1:11" x14ac:dyDescent="0.25">
      <c r="A37" s="20">
        <f t="shared" si="2"/>
        <v>30</v>
      </c>
      <c r="B37" s="30" t="s">
        <v>6</v>
      </c>
      <c r="C37" s="21" t="s">
        <v>5</v>
      </c>
      <c r="D37" s="32" t="s">
        <v>6</v>
      </c>
      <c r="E37" s="19"/>
      <c r="F37" s="41"/>
      <c r="G37" s="50">
        <f t="shared" si="3"/>
        <v>117</v>
      </c>
      <c r="H37" s="61"/>
      <c r="I37" s="55">
        <f t="shared" si="4"/>
        <v>159</v>
      </c>
      <c r="J37" s="57">
        <f t="shared" si="0"/>
        <v>2.9249999999999998</v>
      </c>
      <c r="K37" s="52">
        <f t="shared" si="1"/>
        <v>3.9750000000000001</v>
      </c>
    </row>
    <row r="38" spans="1:11" x14ac:dyDescent="0.25">
      <c r="A38" s="20">
        <f t="shared" si="2"/>
        <v>31</v>
      </c>
      <c r="B38" s="30" t="s">
        <v>6</v>
      </c>
      <c r="C38" s="21" t="s">
        <v>5</v>
      </c>
      <c r="D38" s="32" t="s">
        <v>6</v>
      </c>
      <c r="E38" s="19"/>
      <c r="F38" s="41"/>
      <c r="G38" s="50">
        <f t="shared" si="3"/>
        <v>117</v>
      </c>
      <c r="H38" s="61"/>
      <c r="I38" s="55">
        <f t="shared" si="4"/>
        <v>159</v>
      </c>
      <c r="J38" s="57">
        <f t="shared" si="0"/>
        <v>2.9249999999999998</v>
      </c>
      <c r="K38" s="52">
        <f t="shared" si="1"/>
        <v>3.9750000000000001</v>
      </c>
    </row>
    <row r="39" spans="1:11" x14ac:dyDescent="0.25">
      <c r="A39" s="20">
        <f t="shared" si="2"/>
        <v>32</v>
      </c>
      <c r="B39" s="30" t="s">
        <v>6</v>
      </c>
      <c r="C39" s="21" t="s">
        <v>5</v>
      </c>
      <c r="D39" s="32" t="s">
        <v>6</v>
      </c>
      <c r="E39" s="19"/>
      <c r="F39" s="41"/>
      <c r="G39" s="50">
        <f t="shared" si="3"/>
        <v>117</v>
      </c>
      <c r="H39" s="61"/>
      <c r="I39" s="55">
        <f t="shared" si="4"/>
        <v>159</v>
      </c>
      <c r="J39" s="57">
        <f t="shared" si="0"/>
        <v>2.9249999999999998</v>
      </c>
      <c r="K39" s="52">
        <f t="shared" si="1"/>
        <v>3.9750000000000001</v>
      </c>
    </row>
    <row r="40" spans="1:11" x14ac:dyDescent="0.25">
      <c r="A40" s="20">
        <f t="shared" si="2"/>
        <v>33</v>
      </c>
      <c r="B40" s="30" t="s">
        <v>6</v>
      </c>
      <c r="C40" s="21" t="s">
        <v>5</v>
      </c>
      <c r="D40" s="32" t="s">
        <v>6</v>
      </c>
      <c r="E40" s="19"/>
      <c r="F40" s="41"/>
      <c r="G40" s="50">
        <f t="shared" si="3"/>
        <v>117</v>
      </c>
      <c r="H40" s="61"/>
      <c r="I40" s="55">
        <f t="shared" si="4"/>
        <v>159</v>
      </c>
      <c r="J40" s="57">
        <f t="shared" si="0"/>
        <v>2.9249999999999998</v>
      </c>
      <c r="K40" s="52">
        <f t="shared" si="1"/>
        <v>3.9750000000000001</v>
      </c>
    </row>
    <row r="41" spans="1:11" x14ac:dyDescent="0.25">
      <c r="A41" s="20">
        <f t="shared" si="2"/>
        <v>34</v>
      </c>
      <c r="B41" s="30" t="s">
        <v>6</v>
      </c>
      <c r="C41" s="21" t="s">
        <v>5</v>
      </c>
      <c r="D41" s="32" t="s">
        <v>6</v>
      </c>
      <c r="E41" s="19"/>
      <c r="F41" s="41"/>
      <c r="G41" s="50">
        <f t="shared" si="3"/>
        <v>117</v>
      </c>
      <c r="H41" s="61"/>
      <c r="I41" s="55">
        <f t="shared" si="4"/>
        <v>159</v>
      </c>
      <c r="J41" s="57">
        <f t="shared" si="0"/>
        <v>2.9249999999999998</v>
      </c>
      <c r="K41" s="52">
        <f t="shared" si="1"/>
        <v>3.9750000000000001</v>
      </c>
    </row>
    <row r="42" spans="1:11" x14ac:dyDescent="0.25">
      <c r="A42" s="20">
        <f t="shared" si="2"/>
        <v>35</v>
      </c>
      <c r="B42" s="30" t="s">
        <v>6</v>
      </c>
      <c r="C42" s="19" t="s">
        <v>5</v>
      </c>
      <c r="D42" s="32" t="s">
        <v>6</v>
      </c>
      <c r="E42" s="19"/>
      <c r="F42" s="41"/>
      <c r="G42" s="50">
        <f t="shared" si="3"/>
        <v>117</v>
      </c>
      <c r="H42" s="61"/>
      <c r="I42" s="55">
        <f t="shared" si="4"/>
        <v>159</v>
      </c>
      <c r="J42" s="57">
        <f t="shared" si="0"/>
        <v>2.9249999999999998</v>
      </c>
      <c r="K42" s="52">
        <f t="shared" si="1"/>
        <v>3.9750000000000001</v>
      </c>
    </row>
    <row r="43" spans="1:11" x14ac:dyDescent="0.25">
      <c r="A43" s="20">
        <f t="shared" si="2"/>
        <v>36</v>
      </c>
      <c r="B43" s="30" t="s">
        <v>6</v>
      </c>
      <c r="C43" s="21" t="s">
        <v>5</v>
      </c>
      <c r="D43" s="32" t="s">
        <v>6</v>
      </c>
      <c r="E43" s="19"/>
      <c r="F43" s="41"/>
      <c r="G43" s="50">
        <f t="shared" si="3"/>
        <v>117</v>
      </c>
      <c r="H43" s="61"/>
      <c r="I43" s="55">
        <f t="shared" si="4"/>
        <v>159</v>
      </c>
      <c r="J43" s="57">
        <f t="shared" si="0"/>
        <v>2.9249999999999998</v>
      </c>
      <c r="K43" s="52">
        <f t="shared" si="1"/>
        <v>3.9750000000000001</v>
      </c>
    </row>
    <row r="44" spans="1:11" x14ac:dyDescent="0.25">
      <c r="A44" s="20">
        <f t="shared" si="2"/>
        <v>37</v>
      </c>
      <c r="B44" s="30" t="s">
        <v>6</v>
      </c>
      <c r="C44" s="19" t="s">
        <v>5</v>
      </c>
      <c r="D44" s="32" t="s">
        <v>6</v>
      </c>
      <c r="E44" s="19"/>
      <c r="F44" s="41"/>
      <c r="G44" s="50">
        <f t="shared" si="3"/>
        <v>117</v>
      </c>
      <c r="H44" s="61"/>
      <c r="I44" s="55">
        <f t="shared" si="4"/>
        <v>159</v>
      </c>
      <c r="J44" s="57">
        <f t="shared" si="0"/>
        <v>2.9249999999999998</v>
      </c>
      <c r="K44" s="52">
        <f t="shared" si="1"/>
        <v>3.9750000000000001</v>
      </c>
    </row>
    <row r="45" spans="1:11" x14ac:dyDescent="0.25">
      <c r="A45" s="20">
        <f t="shared" si="2"/>
        <v>38</v>
      </c>
      <c r="B45" s="30" t="s">
        <v>6</v>
      </c>
      <c r="C45" s="19" t="s">
        <v>5</v>
      </c>
      <c r="D45" s="32" t="s">
        <v>6</v>
      </c>
      <c r="E45" s="19"/>
      <c r="F45" s="41"/>
      <c r="G45" s="50">
        <f t="shared" si="3"/>
        <v>117</v>
      </c>
      <c r="H45" s="61"/>
      <c r="I45" s="55">
        <f t="shared" si="4"/>
        <v>159</v>
      </c>
      <c r="J45" s="57">
        <f t="shared" si="0"/>
        <v>2.9249999999999998</v>
      </c>
      <c r="K45" s="52">
        <f t="shared" si="1"/>
        <v>3.9750000000000001</v>
      </c>
    </row>
    <row r="46" spans="1:11" x14ac:dyDescent="0.25">
      <c r="A46" s="20">
        <f t="shared" si="2"/>
        <v>39</v>
      </c>
      <c r="B46" s="30" t="s">
        <v>6</v>
      </c>
      <c r="C46" s="21" t="s">
        <v>5</v>
      </c>
      <c r="D46" s="32" t="s">
        <v>6</v>
      </c>
      <c r="E46" s="19"/>
      <c r="F46" s="41"/>
      <c r="G46" s="50">
        <f t="shared" si="3"/>
        <v>117</v>
      </c>
      <c r="H46" s="61"/>
      <c r="I46" s="55">
        <f t="shared" si="4"/>
        <v>159</v>
      </c>
      <c r="J46" s="57">
        <f t="shared" si="0"/>
        <v>2.9249999999999998</v>
      </c>
      <c r="K46" s="52">
        <f t="shared" si="1"/>
        <v>3.9750000000000001</v>
      </c>
    </row>
    <row r="47" spans="1:11" x14ac:dyDescent="0.25">
      <c r="A47" s="20">
        <f t="shared" si="2"/>
        <v>40</v>
      </c>
      <c r="B47" s="30" t="s">
        <v>6</v>
      </c>
      <c r="C47" s="19" t="s">
        <v>5</v>
      </c>
      <c r="D47" s="32" t="s">
        <v>6</v>
      </c>
      <c r="E47" s="19"/>
      <c r="F47" s="41"/>
      <c r="G47" s="50">
        <f t="shared" si="3"/>
        <v>117</v>
      </c>
      <c r="H47" s="61"/>
      <c r="I47" s="55">
        <f t="shared" si="4"/>
        <v>159</v>
      </c>
      <c r="J47" s="57">
        <f t="shared" si="0"/>
        <v>2.9249999999999998</v>
      </c>
      <c r="K47" s="52">
        <f t="shared" si="1"/>
        <v>3.9750000000000001</v>
      </c>
    </row>
    <row r="48" spans="1:11" x14ac:dyDescent="0.25">
      <c r="A48" s="20">
        <f t="shared" si="2"/>
        <v>41</v>
      </c>
      <c r="B48" s="30" t="s">
        <v>6</v>
      </c>
      <c r="C48" s="19" t="s">
        <v>5</v>
      </c>
      <c r="D48" s="32" t="s">
        <v>6</v>
      </c>
      <c r="E48" s="19"/>
      <c r="F48" s="41"/>
      <c r="G48" s="50">
        <f t="shared" si="3"/>
        <v>117</v>
      </c>
      <c r="H48" s="61"/>
      <c r="I48" s="55">
        <f t="shared" si="4"/>
        <v>159</v>
      </c>
      <c r="J48" s="57">
        <f t="shared" si="0"/>
        <v>2.9249999999999998</v>
      </c>
      <c r="K48" s="52">
        <f t="shared" si="1"/>
        <v>3.9750000000000001</v>
      </c>
    </row>
    <row r="49" spans="1:11" x14ac:dyDescent="0.25">
      <c r="A49" s="20">
        <f t="shared" si="2"/>
        <v>42</v>
      </c>
      <c r="B49" s="30" t="s">
        <v>6</v>
      </c>
      <c r="C49" s="21" t="s">
        <v>5</v>
      </c>
      <c r="D49" s="32" t="s">
        <v>6</v>
      </c>
      <c r="E49" s="19"/>
      <c r="F49" s="41"/>
      <c r="G49" s="50"/>
      <c r="H49" s="61"/>
      <c r="I49" s="55"/>
      <c r="J49" s="57"/>
      <c r="K49" s="52"/>
    </row>
    <row r="50" spans="1:11" x14ac:dyDescent="0.25">
      <c r="A50" s="20">
        <f t="shared" si="2"/>
        <v>43</v>
      </c>
      <c r="B50" s="30" t="s">
        <v>6</v>
      </c>
      <c r="C50" s="21" t="s">
        <v>5</v>
      </c>
      <c r="D50" s="32" t="s">
        <v>6</v>
      </c>
      <c r="E50" s="19"/>
      <c r="F50" s="41"/>
      <c r="G50" s="50"/>
      <c r="H50" s="61"/>
      <c r="I50" s="55"/>
      <c r="J50" s="57"/>
      <c r="K50" s="52"/>
    </row>
    <row r="51" spans="1:11" x14ac:dyDescent="0.25">
      <c r="A51" s="20">
        <f t="shared" si="2"/>
        <v>44</v>
      </c>
      <c r="B51" s="30" t="s">
        <v>6</v>
      </c>
      <c r="C51" s="21" t="s">
        <v>5</v>
      </c>
      <c r="D51" s="32" t="s">
        <v>6</v>
      </c>
      <c r="E51" s="19"/>
      <c r="F51" s="41"/>
      <c r="G51" s="50"/>
      <c r="H51" s="61"/>
      <c r="I51" s="55"/>
      <c r="J51" s="57"/>
      <c r="K51" s="52"/>
    </row>
    <row r="52" spans="1:11" ht="13.2" thickBot="1" x14ac:dyDescent="0.3">
      <c r="A52" s="22">
        <f t="shared" si="2"/>
        <v>45</v>
      </c>
      <c r="B52" s="31" t="s">
        <v>6</v>
      </c>
      <c r="C52" s="24" t="s">
        <v>5</v>
      </c>
      <c r="D52" s="33" t="s">
        <v>6</v>
      </c>
      <c r="E52" s="23"/>
      <c r="F52" s="42"/>
      <c r="G52" s="51"/>
      <c r="H52" s="63"/>
      <c r="I52" s="59"/>
      <c r="J52" s="58"/>
      <c r="K52" s="53"/>
    </row>
    <row r="55" spans="1:11" ht="15.6" x14ac:dyDescent="0.3">
      <c r="A55" s="2" t="s">
        <v>7</v>
      </c>
    </row>
    <row r="56" spans="1:11" x14ac:dyDescent="0.25">
      <c r="A56" t="s">
        <v>8</v>
      </c>
    </row>
    <row r="57" spans="1:11" x14ac:dyDescent="0.25">
      <c r="A57" t="s">
        <v>13</v>
      </c>
    </row>
    <row r="58" spans="1:11" x14ac:dyDescent="0.25">
      <c r="B58" t="s">
        <v>30</v>
      </c>
    </row>
    <row r="59" spans="1:11" x14ac:dyDescent="0.25">
      <c r="A59" t="s">
        <v>24</v>
      </c>
    </row>
    <row r="60" spans="1:11" x14ac:dyDescent="0.25">
      <c r="A60" t="s">
        <v>25</v>
      </c>
    </row>
    <row r="61" spans="1:11" x14ac:dyDescent="0.25">
      <c r="A61" t="s">
        <v>28</v>
      </c>
    </row>
    <row r="62" spans="1:11" x14ac:dyDescent="0.25">
      <c r="A62" s="47"/>
    </row>
    <row r="64" spans="1:11" ht="15.6" x14ac:dyDescent="0.3">
      <c r="A64" s="2" t="s">
        <v>9</v>
      </c>
    </row>
    <row r="65" spans="1:11" x14ac:dyDescent="0.25">
      <c r="B65" t="s">
        <v>10</v>
      </c>
    </row>
    <row r="66" spans="1:11" x14ac:dyDescent="0.25">
      <c r="B66" t="s">
        <v>26</v>
      </c>
    </row>
    <row r="68" spans="1:11" ht="15.6" x14ac:dyDescent="0.3">
      <c r="A68" s="2" t="s">
        <v>11</v>
      </c>
    </row>
    <row r="69" spans="1:11" x14ac:dyDescent="0.25">
      <c r="B69" t="s">
        <v>12</v>
      </c>
    </row>
    <row r="70" spans="1:11" x14ac:dyDescent="0.25">
      <c r="B70" t="s">
        <v>27</v>
      </c>
      <c r="C70" s="1"/>
      <c r="D70" s="1"/>
      <c r="E70" s="1"/>
      <c r="F70" s="1"/>
      <c r="G70" s="1"/>
      <c r="H70" s="1"/>
      <c r="I70" s="1"/>
      <c r="J70" s="1"/>
      <c r="K70" s="1"/>
    </row>
    <row r="71" spans="1:1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</row>
    <row r="73" spans="1:11" ht="15.6" x14ac:dyDescent="0.3">
      <c r="A73" s="2"/>
    </row>
  </sheetData>
  <phoneticPr fontId="0" type="noConversion"/>
  <pageMargins left="0.74803149606299213" right="0.6692913385826772" top="0.70866141732283472" bottom="0.74803149606299213" header="0" footer="0"/>
  <pageSetup paperSize="9" orientation="portrait" horizontalDpi="4294967292" verticalDpi="4294967292" r:id="rId1"/>
  <headerFooter alignWithMargins="0">
    <oddFooter>&amp;L&amp;D, &amp;T&amp;CC:\SKEMA\&amp;F&amp;RJL.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8C82D4-C6A5-4912-B729-18DD14F09CDC}">
  <dimension ref="A2:L54"/>
  <sheetViews>
    <sheetView tabSelected="1" workbookViewId="0">
      <selection activeCell="C54" sqref="C54"/>
    </sheetView>
  </sheetViews>
  <sheetFormatPr defaultRowHeight="12.6" x14ac:dyDescent="0.25"/>
  <cols>
    <col min="1" max="1" width="18.44140625" customWidth="1"/>
    <col min="2" max="2" width="11.21875" customWidth="1"/>
    <col min="3" max="3" width="11" customWidth="1"/>
    <col min="4" max="4" width="10.77734375" bestFit="1" customWidth="1"/>
    <col min="5" max="5" width="12.88671875" customWidth="1"/>
    <col min="7" max="7" width="7.5546875" bestFit="1" customWidth="1"/>
    <col min="8" max="8" width="12.88671875" customWidth="1"/>
    <col min="9" max="9" width="5.5546875" customWidth="1"/>
    <col min="10" max="10" width="10.44140625" customWidth="1"/>
    <col min="11" max="11" width="7.109375" customWidth="1"/>
    <col min="12" max="12" width="10" customWidth="1"/>
  </cols>
  <sheetData>
    <row r="2" spans="1:12" x14ac:dyDescent="0.25">
      <c r="A2" s="1" t="s">
        <v>50</v>
      </c>
      <c r="B2" s="1" t="s">
        <v>51</v>
      </c>
    </row>
    <row r="3" spans="1:12" ht="13.2" thickBot="1" x14ac:dyDescent="0.3">
      <c r="D3" s="1" t="s">
        <v>61</v>
      </c>
      <c r="E3" s="1"/>
      <c r="F3" s="1"/>
      <c r="G3" s="1" t="s">
        <v>57</v>
      </c>
    </row>
    <row r="4" spans="1:12" x14ac:dyDescent="0.25">
      <c r="A4" s="1" t="s">
        <v>43</v>
      </c>
      <c r="B4" s="1">
        <v>42</v>
      </c>
      <c r="D4" s="112" t="s">
        <v>44</v>
      </c>
      <c r="E4" s="121">
        <v>44416</v>
      </c>
      <c r="F4" s="122"/>
      <c r="G4" s="112" t="s">
        <v>58</v>
      </c>
      <c r="H4" s="114">
        <v>44486</v>
      </c>
      <c r="I4" s="112" t="s">
        <v>59</v>
      </c>
      <c r="J4" s="114">
        <v>44549</v>
      </c>
      <c r="K4" s="112" t="s">
        <v>60</v>
      </c>
      <c r="L4" s="114">
        <v>44605</v>
      </c>
    </row>
    <row r="5" spans="1:12" ht="13.2" thickBot="1" x14ac:dyDescent="0.3">
      <c r="A5" s="1" t="s">
        <v>46</v>
      </c>
      <c r="B5" s="71" t="s">
        <v>62</v>
      </c>
      <c r="D5" s="113" t="s">
        <v>45</v>
      </c>
      <c r="E5" s="123">
        <v>44737</v>
      </c>
      <c r="F5" s="124"/>
      <c r="G5" s="113"/>
      <c r="H5" s="115">
        <v>44492</v>
      </c>
      <c r="I5" s="113"/>
      <c r="J5" s="115">
        <v>44562</v>
      </c>
      <c r="K5" s="113"/>
      <c r="L5" s="115">
        <v>44611</v>
      </c>
    </row>
    <row r="6" spans="1:12" ht="13.2" thickBot="1" x14ac:dyDescent="0.3">
      <c r="A6" s="1"/>
      <c r="E6" s="71"/>
    </row>
    <row r="7" spans="1:12" ht="28.2" customHeight="1" thickBot="1" x14ac:dyDescent="0.3">
      <c r="B7" s="85"/>
      <c r="C7" s="86"/>
      <c r="D7" s="87"/>
      <c r="E7" s="116" t="s">
        <v>54</v>
      </c>
      <c r="F7" s="117"/>
      <c r="G7" s="118"/>
      <c r="H7" s="116" t="s">
        <v>55</v>
      </c>
      <c r="I7" s="117"/>
      <c r="J7" s="118"/>
      <c r="K7" s="119" t="s">
        <v>56</v>
      </c>
      <c r="L7" s="120"/>
    </row>
    <row r="8" spans="1:12" ht="29.4" customHeight="1" thickBot="1" x14ac:dyDescent="0.3">
      <c r="A8" s="73" t="s">
        <v>39</v>
      </c>
      <c r="B8" s="97" t="s">
        <v>44</v>
      </c>
      <c r="C8" s="98" t="s">
        <v>45</v>
      </c>
      <c r="D8" s="109" t="s">
        <v>38</v>
      </c>
      <c r="E8" s="97" t="s">
        <v>40</v>
      </c>
      <c r="F8" s="98" t="s">
        <v>41</v>
      </c>
      <c r="G8" s="99" t="s">
        <v>42</v>
      </c>
      <c r="H8" s="97" t="s">
        <v>52</v>
      </c>
      <c r="I8" s="98" t="s">
        <v>41</v>
      </c>
      <c r="J8" s="99" t="s">
        <v>42</v>
      </c>
      <c r="K8" s="97" t="s">
        <v>42</v>
      </c>
      <c r="L8" s="99" t="s">
        <v>53</v>
      </c>
    </row>
    <row r="9" spans="1:12" x14ac:dyDescent="0.25">
      <c r="A9">
        <v>32</v>
      </c>
      <c r="B9" s="88">
        <f>E4</f>
        <v>44416</v>
      </c>
      <c r="C9" s="69">
        <f>B9+6</f>
        <v>44422</v>
      </c>
      <c r="D9" s="110">
        <v>1</v>
      </c>
      <c r="E9" s="74">
        <v>50</v>
      </c>
      <c r="F9" s="72">
        <f>E9/40</f>
        <v>1.25</v>
      </c>
      <c r="G9" s="75">
        <f>F9</f>
        <v>1.25</v>
      </c>
      <c r="H9" s="74">
        <v>50</v>
      </c>
      <c r="I9" s="72">
        <f>H9/40</f>
        <v>1.25</v>
      </c>
      <c r="J9" s="75">
        <f>I9</f>
        <v>1.25</v>
      </c>
      <c r="K9" s="82">
        <f>F9+I9</f>
        <v>2.5</v>
      </c>
      <c r="L9" s="75">
        <f>(B4*F9)+(I9*B4)</f>
        <v>105</v>
      </c>
    </row>
    <row r="10" spans="1:12" x14ac:dyDescent="0.25">
      <c r="A10">
        <v>33</v>
      </c>
      <c r="B10" s="88">
        <f>C9+1</f>
        <v>44423</v>
      </c>
      <c r="C10" s="69">
        <f>B10+6</f>
        <v>44429</v>
      </c>
      <c r="D10" s="110">
        <v>2</v>
      </c>
      <c r="E10" s="74">
        <v>50</v>
      </c>
      <c r="F10" s="72">
        <f>E10/40</f>
        <v>1.25</v>
      </c>
      <c r="G10" s="75">
        <f>F10+G9</f>
        <v>2.5</v>
      </c>
      <c r="H10" s="74">
        <v>50</v>
      </c>
      <c r="I10" s="72">
        <f>H10/40</f>
        <v>1.25</v>
      </c>
      <c r="J10" s="75">
        <f>I10+J9</f>
        <v>2.5</v>
      </c>
      <c r="K10" s="82">
        <f>(F10+I10)+K9</f>
        <v>5</v>
      </c>
      <c r="L10" s="75">
        <f>((($B$4-D9)*F10+F9)+(($B$4-D9)*I10)+I9)</f>
        <v>105</v>
      </c>
    </row>
    <row r="11" spans="1:12" x14ac:dyDescent="0.25">
      <c r="A11">
        <v>34</v>
      </c>
      <c r="B11" s="88">
        <f t="shared" ref="B11:B27" si="0">C10+1</f>
        <v>44430</v>
      </c>
      <c r="C11" s="69">
        <f t="shared" ref="C11:C27" si="1">B11+6</f>
        <v>44436</v>
      </c>
      <c r="D11" s="110">
        <v>3</v>
      </c>
      <c r="E11" s="74">
        <v>50</v>
      </c>
      <c r="F11" s="72">
        <f t="shared" ref="F11:F17" si="2">E11/40</f>
        <v>1.25</v>
      </c>
      <c r="G11" s="75">
        <f t="shared" ref="G11:G27" si="3">F11+G10</f>
        <v>3.75</v>
      </c>
      <c r="H11" s="74">
        <v>50</v>
      </c>
      <c r="I11" s="72">
        <f t="shared" ref="I11:I17" si="4">H11/40</f>
        <v>1.25</v>
      </c>
      <c r="J11" s="75">
        <f t="shared" ref="J11:J18" si="5">I11+J10</f>
        <v>3.75</v>
      </c>
      <c r="K11" s="82">
        <f t="shared" ref="K11:K17" si="6">(F11+I11)+K10</f>
        <v>7.5</v>
      </c>
      <c r="L11" s="75">
        <f t="shared" ref="L11:L18" si="7">((($B$4-D10)*F11)+(($B$4-D10)*I11))+K10</f>
        <v>105</v>
      </c>
    </row>
    <row r="12" spans="1:12" x14ac:dyDescent="0.25">
      <c r="A12">
        <v>35</v>
      </c>
      <c r="B12" s="88">
        <f t="shared" si="0"/>
        <v>44437</v>
      </c>
      <c r="C12" s="69">
        <f t="shared" si="1"/>
        <v>44443</v>
      </c>
      <c r="D12" s="110">
        <v>4</v>
      </c>
      <c r="E12" s="74">
        <v>50</v>
      </c>
      <c r="F12" s="72">
        <f t="shared" si="2"/>
        <v>1.25</v>
      </c>
      <c r="G12" s="75">
        <f t="shared" si="3"/>
        <v>5</v>
      </c>
      <c r="H12" s="74">
        <v>50</v>
      </c>
      <c r="I12" s="72">
        <f t="shared" si="4"/>
        <v>1.25</v>
      </c>
      <c r="J12" s="75">
        <f t="shared" si="5"/>
        <v>5</v>
      </c>
      <c r="K12" s="82">
        <f t="shared" si="6"/>
        <v>10</v>
      </c>
      <c r="L12" s="75">
        <f t="shared" si="7"/>
        <v>105</v>
      </c>
    </row>
    <row r="13" spans="1:12" x14ac:dyDescent="0.25">
      <c r="A13">
        <v>36</v>
      </c>
      <c r="B13" s="88">
        <f t="shared" si="0"/>
        <v>44444</v>
      </c>
      <c r="C13" s="69">
        <f t="shared" si="1"/>
        <v>44450</v>
      </c>
      <c r="D13" s="110">
        <v>5</v>
      </c>
      <c r="E13" s="74">
        <v>50</v>
      </c>
      <c r="F13" s="72">
        <f t="shared" si="2"/>
        <v>1.25</v>
      </c>
      <c r="G13" s="75">
        <f t="shared" si="3"/>
        <v>6.25</v>
      </c>
      <c r="H13" s="74">
        <v>50</v>
      </c>
      <c r="I13" s="72">
        <f t="shared" si="4"/>
        <v>1.25</v>
      </c>
      <c r="J13" s="75">
        <f t="shared" si="5"/>
        <v>6.25</v>
      </c>
      <c r="K13" s="82">
        <f t="shared" si="6"/>
        <v>12.5</v>
      </c>
      <c r="L13" s="75">
        <f t="shared" si="7"/>
        <v>105</v>
      </c>
    </row>
    <row r="14" spans="1:12" x14ac:dyDescent="0.25">
      <c r="A14">
        <v>37</v>
      </c>
      <c r="B14" s="88">
        <f t="shared" si="0"/>
        <v>44451</v>
      </c>
      <c r="C14" s="69">
        <f t="shared" si="1"/>
        <v>44457</v>
      </c>
      <c r="D14" s="110">
        <v>6</v>
      </c>
      <c r="E14" s="74">
        <v>50</v>
      </c>
      <c r="F14" s="72">
        <f t="shared" si="2"/>
        <v>1.25</v>
      </c>
      <c r="G14" s="75">
        <f t="shared" si="3"/>
        <v>7.5</v>
      </c>
      <c r="H14" s="74">
        <v>50</v>
      </c>
      <c r="I14" s="72">
        <f t="shared" si="4"/>
        <v>1.25</v>
      </c>
      <c r="J14" s="75">
        <f t="shared" si="5"/>
        <v>7.5</v>
      </c>
      <c r="K14" s="82">
        <f t="shared" si="6"/>
        <v>15</v>
      </c>
      <c r="L14" s="75">
        <f t="shared" si="7"/>
        <v>105</v>
      </c>
    </row>
    <row r="15" spans="1:12" x14ac:dyDescent="0.25">
      <c r="A15">
        <v>38</v>
      </c>
      <c r="B15" s="88">
        <f t="shared" si="0"/>
        <v>44458</v>
      </c>
      <c r="C15" s="69">
        <f t="shared" si="1"/>
        <v>44464</v>
      </c>
      <c r="D15" s="110">
        <v>7</v>
      </c>
      <c r="E15" s="74">
        <v>50</v>
      </c>
      <c r="F15" s="72">
        <f t="shared" si="2"/>
        <v>1.25</v>
      </c>
      <c r="G15" s="75">
        <f t="shared" si="3"/>
        <v>8.75</v>
      </c>
      <c r="H15" s="74">
        <v>50</v>
      </c>
      <c r="I15" s="72">
        <f t="shared" si="4"/>
        <v>1.25</v>
      </c>
      <c r="J15" s="75">
        <f t="shared" si="5"/>
        <v>8.75</v>
      </c>
      <c r="K15" s="82">
        <f t="shared" si="6"/>
        <v>17.5</v>
      </c>
      <c r="L15" s="75">
        <f t="shared" si="7"/>
        <v>105</v>
      </c>
    </row>
    <row r="16" spans="1:12" x14ac:dyDescent="0.25">
      <c r="A16">
        <v>39</v>
      </c>
      <c r="B16" s="88">
        <f t="shared" si="0"/>
        <v>44465</v>
      </c>
      <c r="C16" s="69">
        <f t="shared" si="1"/>
        <v>44471</v>
      </c>
      <c r="D16" s="110">
        <v>8</v>
      </c>
      <c r="E16" s="74">
        <v>50</v>
      </c>
      <c r="F16" s="72">
        <f t="shared" si="2"/>
        <v>1.25</v>
      </c>
      <c r="G16" s="75">
        <f t="shared" si="3"/>
        <v>10</v>
      </c>
      <c r="H16" s="74">
        <v>50</v>
      </c>
      <c r="I16" s="72">
        <f t="shared" si="4"/>
        <v>1.25</v>
      </c>
      <c r="J16" s="75">
        <f t="shared" si="5"/>
        <v>10</v>
      </c>
      <c r="K16" s="82">
        <f t="shared" si="6"/>
        <v>20</v>
      </c>
      <c r="L16" s="75">
        <f t="shared" si="7"/>
        <v>105</v>
      </c>
    </row>
    <row r="17" spans="1:12" x14ac:dyDescent="0.25">
      <c r="A17">
        <v>40</v>
      </c>
      <c r="B17" s="88">
        <f t="shared" si="0"/>
        <v>44472</v>
      </c>
      <c r="C17" s="69">
        <f t="shared" si="1"/>
        <v>44478</v>
      </c>
      <c r="D17" s="110">
        <v>9</v>
      </c>
      <c r="E17" s="74">
        <v>50</v>
      </c>
      <c r="F17" s="72">
        <f t="shared" si="2"/>
        <v>1.25</v>
      </c>
      <c r="G17" s="75">
        <f t="shared" si="3"/>
        <v>11.25</v>
      </c>
      <c r="H17" s="74">
        <v>50</v>
      </c>
      <c r="I17" s="72">
        <f t="shared" si="4"/>
        <v>1.25</v>
      </c>
      <c r="J17" s="75">
        <f t="shared" si="5"/>
        <v>11.25</v>
      </c>
      <c r="K17" s="82">
        <f t="shared" si="6"/>
        <v>22.5</v>
      </c>
      <c r="L17" s="75">
        <f t="shared" si="7"/>
        <v>105</v>
      </c>
    </row>
    <row r="18" spans="1:12" ht="13.2" thickBot="1" x14ac:dyDescent="0.3">
      <c r="A18">
        <v>41</v>
      </c>
      <c r="B18" s="88">
        <f t="shared" si="0"/>
        <v>44479</v>
      </c>
      <c r="C18" s="69">
        <f t="shared" si="1"/>
        <v>44485</v>
      </c>
      <c r="D18" s="110">
        <v>10</v>
      </c>
      <c r="E18" s="74">
        <v>50</v>
      </c>
      <c r="F18" s="72">
        <f>E18/40</f>
        <v>1.25</v>
      </c>
      <c r="G18" s="75">
        <f t="shared" si="3"/>
        <v>12.5</v>
      </c>
      <c r="H18" s="74">
        <v>50</v>
      </c>
      <c r="I18" s="72">
        <f>H18/40</f>
        <v>1.25</v>
      </c>
      <c r="J18" s="75">
        <f t="shared" si="5"/>
        <v>12.5</v>
      </c>
      <c r="K18" s="82">
        <f>(F18+I18)+K17</f>
        <v>25</v>
      </c>
      <c r="L18" s="75">
        <f t="shared" si="7"/>
        <v>105</v>
      </c>
    </row>
    <row r="19" spans="1:12" ht="13.2" thickBot="1" x14ac:dyDescent="0.3">
      <c r="A19" s="108">
        <v>42</v>
      </c>
      <c r="B19" s="91">
        <f>H4</f>
        <v>44486</v>
      </c>
      <c r="C19" s="92">
        <f>H5</f>
        <v>44492</v>
      </c>
      <c r="D19" s="108" t="s">
        <v>47</v>
      </c>
      <c r="E19" s="94"/>
      <c r="F19" s="95"/>
      <c r="G19" s="93"/>
      <c r="H19" s="94"/>
      <c r="I19" s="95"/>
      <c r="J19" s="93"/>
      <c r="K19" s="94"/>
      <c r="L19" s="96"/>
    </row>
    <row r="20" spans="1:12" x14ac:dyDescent="0.25">
      <c r="A20" s="68">
        <v>43</v>
      </c>
      <c r="B20" s="88">
        <f t="shared" si="0"/>
        <v>44493</v>
      </c>
      <c r="C20" s="69">
        <f t="shared" si="1"/>
        <v>44499</v>
      </c>
      <c r="D20" s="110">
        <v>11</v>
      </c>
      <c r="E20" s="74">
        <v>40</v>
      </c>
      <c r="F20" s="72">
        <f>E20/40</f>
        <v>1</v>
      </c>
      <c r="G20" s="75">
        <f>F20+G18</f>
        <v>13.5</v>
      </c>
      <c r="H20" s="74">
        <v>40</v>
      </c>
      <c r="I20" s="72">
        <f>H20/40</f>
        <v>1</v>
      </c>
      <c r="J20" s="75">
        <f>I20+J18</f>
        <v>13.5</v>
      </c>
      <c r="K20" s="82">
        <f>(F20+I20)+K18</f>
        <v>27</v>
      </c>
      <c r="L20" s="75">
        <f>((($B$4-D18)*F20)+(($B$4-D18)*I20))+K18</f>
        <v>89</v>
      </c>
    </row>
    <row r="21" spans="1:12" x14ac:dyDescent="0.25">
      <c r="A21" s="68">
        <v>44</v>
      </c>
      <c r="B21" s="88">
        <f t="shared" si="0"/>
        <v>44500</v>
      </c>
      <c r="C21" s="69">
        <f t="shared" si="1"/>
        <v>44506</v>
      </c>
      <c r="D21" s="110">
        <v>12</v>
      </c>
      <c r="E21" s="74">
        <v>40</v>
      </c>
      <c r="F21" s="72">
        <f>E21/40</f>
        <v>1</v>
      </c>
      <c r="G21" s="75">
        <f t="shared" si="3"/>
        <v>14.5</v>
      </c>
      <c r="H21" s="74">
        <v>40</v>
      </c>
      <c r="I21" s="72">
        <f>H21/40</f>
        <v>1</v>
      </c>
      <c r="J21" s="75">
        <f t="shared" ref="J21:J27" si="8">I21+J20</f>
        <v>14.5</v>
      </c>
      <c r="K21" s="82">
        <f t="shared" ref="K21:K27" si="9">(F21+I21)+K20</f>
        <v>29</v>
      </c>
      <c r="L21" s="75">
        <f t="shared" ref="L21:L27" si="10">((($B$4-D20)*F21)+(($B$4-D20)*I21))+K20</f>
        <v>89</v>
      </c>
    </row>
    <row r="22" spans="1:12" x14ac:dyDescent="0.25">
      <c r="A22" s="68">
        <v>45</v>
      </c>
      <c r="B22" s="88">
        <f t="shared" si="0"/>
        <v>44507</v>
      </c>
      <c r="C22" s="69">
        <f t="shared" si="1"/>
        <v>44513</v>
      </c>
      <c r="D22" s="110">
        <v>13</v>
      </c>
      <c r="E22" s="74">
        <v>40</v>
      </c>
      <c r="F22" s="72">
        <f t="shared" ref="F22:F27" si="11">E22/40</f>
        <v>1</v>
      </c>
      <c r="G22" s="75">
        <f t="shared" si="3"/>
        <v>15.5</v>
      </c>
      <c r="H22" s="74">
        <v>40</v>
      </c>
      <c r="I22" s="72">
        <f t="shared" ref="I22:I27" si="12">H22/40</f>
        <v>1</v>
      </c>
      <c r="J22" s="75">
        <f t="shared" si="8"/>
        <v>15.5</v>
      </c>
      <c r="K22" s="82">
        <f t="shared" si="9"/>
        <v>31</v>
      </c>
      <c r="L22" s="75">
        <f t="shared" si="10"/>
        <v>89</v>
      </c>
    </row>
    <row r="23" spans="1:12" x14ac:dyDescent="0.25">
      <c r="A23" s="68">
        <v>46</v>
      </c>
      <c r="B23" s="88">
        <f t="shared" si="0"/>
        <v>44514</v>
      </c>
      <c r="C23" s="69">
        <f t="shared" si="1"/>
        <v>44520</v>
      </c>
      <c r="D23" s="110">
        <v>14</v>
      </c>
      <c r="E23" s="74">
        <v>40</v>
      </c>
      <c r="F23" s="72">
        <f t="shared" si="11"/>
        <v>1</v>
      </c>
      <c r="G23" s="75">
        <f t="shared" si="3"/>
        <v>16.5</v>
      </c>
      <c r="H23" s="74">
        <v>40</v>
      </c>
      <c r="I23" s="72">
        <f t="shared" si="12"/>
        <v>1</v>
      </c>
      <c r="J23" s="75">
        <f t="shared" si="8"/>
        <v>16.5</v>
      </c>
      <c r="K23" s="82">
        <f t="shared" si="9"/>
        <v>33</v>
      </c>
      <c r="L23" s="75">
        <f t="shared" si="10"/>
        <v>89</v>
      </c>
    </row>
    <row r="24" spans="1:12" x14ac:dyDescent="0.25">
      <c r="A24" s="68">
        <v>47</v>
      </c>
      <c r="B24" s="88">
        <f t="shared" si="0"/>
        <v>44521</v>
      </c>
      <c r="C24" s="69">
        <f t="shared" si="1"/>
        <v>44527</v>
      </c>
      <c r="D24" s="110">
        <v>15</v>
      </c>
      <c r="E24" s="74">
        <v>40</v>
      </c>
      <c r="F24" s="72">
        <f t="shared" si="11"/>
        <v>1</v>
      </c>
      <c r="G24" s="75">
        <f t="shared" si="3"/>
        <v>17.5</v>
      </c>
      <c r="H24" s="74">
        <v>40</v>
      </c>
      <c r="I24" s="72">
        <f t="shared" si="12"/>
        <v>1</v>
      </c>
      <c r="J24" s="75">
        <f t="shared" si="8"/>
        <v>17.5</v>
      </c>
      <c r="K24" s="82">
        <f t="shared" si="9"/>
        <v>35</v>
      </c>
      <c r="L24" s="75">
        <f t="shared" si="10"/>
        <v>89</v>
      </c>
    </row>
    <row r="25" spans="1:12" x14ac:dyDescent="0.25">
      <c r="A25" s="68">
        <v>48</v>
      </c>
      <c r="B25" s="88">
        <f t="shared" si="0"/>
        <v>44528</v>
      </c>
      <c r="C25" s="69">
        <f t="shared" si="1"/>
        <v>44534</v>
      </c>
      <c r="D25" s="110">
        <v>16</v>
      </c>
      <c r="E25" s="74">
        <v>40</v>
      </c>
      <c r="F25" s="72">
        <f t="shared" si="11"/>
        <v>1</v>
      </c>
      <c r="G25" s="75">
        <f t="shared" si="3"/>
        <v>18.5</v>
      </c>
      <c r="H25" s="74">
        <v>40</v>
      </c>
      <c r="I25" s="72">
        <f t="shared" si="12"/>
        <v>1</v>
      </c>
      <c r="J25" s="75">
        <f t="shared" si="8"/>
        <v>18.5</v>
      </c>
      <c r="K25" s="82">
        <f t="shared" si="9"/>
        <v>37</v>
      </c>
      <c r="L25" s="75">
        <f t="shared" si="10"/>
        <v>89</v>
      </c>
    </row>
    <row r="26" spans="1:12" x14ac:dyDescent="0.25">
      <c r="A26" s="68">
        <v>49</v>
      </c>
      <c r="B26" s="88">
        <f t="shared" si="0"/>
        <v>44535</v>
      </c>
      <c r="C26" s="69">
        <f t="shared" si="1"/>
        <v>44541</v>
      </c>
      <c r="D26" s="110">
        <v>17</v>
      </c>
      <c r="E26" s="74">
        <v>40</v>
      </c>
      <c r="F26" s="72">
        <f t="shared" si="11"/>
        <v>1</v>
      </c>
      <c r="G26" s="75">
        <f t="shared" si="3"/>
        <v>19.5</v>
      </c>
      <c r="H26" s="74">
        <v>40</v>
      </c>
      <c r="I26" s="72">
        <f t="shared" si="12"/>
        <v>1</v>
      </c>
      <c r="J26" s="75">
        <f t="shared" si="8"/>
        <v>19.5</v>
      </c>
      <c r="K26" s="82">
        <f t="shared" si="9"/>
        <v>39</v>
      </c>
      <c r="L26" s="75">
        <f t="shared" si="10"/>
        <v>89</v>
      </c>
    </row>
    <row r="27" spans="1:12" x14ac:dyDescent="0.25">
      <c r="A27" s="67">
        <v>50</v>
      </c>
      <c r="B27" s="88">
        <f t="shared" si="0"/>
        <v>44542</v>
      </c>
      <c r="C27" s="69">
        <f t="shared" si="1"/>
        <v>44548</v>
      </c>
      <c r="D27" s="110">
        <v>18</v>
      </c>
      <c r="E27" s="74">
        <v>40</v>
      </c>
      <c r="F27" s="72">
        <f t="shared" si="11"/>
        <v>1</v>
      </c>
      <c r="G27" s="75">
        <f t="shared" si="3"/>
        <v>20.5</v>
      </c>
      <c r="H27" s="74">
        <v>40</v>
      </c>
      <c r="I27" s="72">
        <f t="shared" si="12"/>
        <v>1</v>
      </c>
      <c r="J27" s="75">
        <f t="shared" si="8"/>
        <v>20.5</v>
      </c>
      <c r="K27" s="82">
        <f t="shared" si="9"/>
        <v>41</v>
      </c>
      <c r="L27" s="75">
        <f t="shared" si="10"/>
        <v>89</v>
      </c>
    </row>
    <row r="28" spans="1:12" ht="13.2" thickBot="1" x14ac:dyDescent="0.3">
      <c r="A28" s="68">
        <v>51</v>
      </c>
      <c r="B28" s="88"/>
      <c r="C28" s="69"/>
      <c r="D28" s="12">
        <v>19</v>
      </c>
      <c r="E28" s="76"/>
      <c r="F28" s="77"/>
      <c r="G28" s="78"/>
      <c r="H28" s="76"/>
      <c r="I28" s="77"/>
      <c r="J28" s="78"/>
      <c r="K28" s="83"/>
      <c r="L28" s="78"/>
    </row>
    <row r="29" spans="1:12" ht="13.2" thickBot="1" x14ac:dyDescent="0.3">
      <c r="A29" s="107"/>
      <c r="B29" s="105">
        <f>J4</f>
        <v>44549</v>
      </c>
      <c r="C29" s="106">
        <f>J5</f>
        <v>44562</v>
      </c>
      <c r="D29" s="107" t="s">
        <v>48</v>
      </c>
      <c r="E29" s="100"/>
      <c r="F29" s="101"/>
      <c r="G29" s="102"/>
      <c r="H29" s="100"/>
      <c r="I29" s="101"/>
      <c r="J29" s="102"/>
      <c r="K29" s="100"/>
      <c r="L29" s="103"/>
    </row>
    <row r="30" spans="1:12" x14ac:dyDescent="0.25">
      <c r="A30" s="68">
        <v>1</v>
      </c>
      <c r="B30" s="88">
        <f>C29+1</f>
        <v>44563</v>
      </c>
      <c r="C30" s="69">
        <f>B30+6</f>
        <v>44569</v>
      </c>
      <c r="D30" s="110">
        <v>19</v>
      </c>
      <c r="E30" s="74">
        <v>40</v>
      </c>
      <c r="F30" s="72">
        <f>E30/40</f>
        <v>1</v>
      </c>
      <c r="G30" s="75">
        <f>F30+G27</f>
        <v>21.5</v>
      </c>
      <c r="H30" s="74">
        <v>40</v>
      </c>
      <c r="I30" s="72">
        <f>H30/40</f>
        <v>1</v>
      </c>
      <c r="J30" s="75">
        <f>I30+J27</f>
        <v>21.5</v>
      </c>
      <c r="K30" s="82">
        <f>(F30+I30)+K27</f>
        <v>43</v>
      </c>
      <c r="L30" s="75">
        <f>((($B$4-D27)*F30)+(($B$4-D27)*I30))+K27</f>
        <v>89</v>
      </c>
    </row>
    <row r="31" spans="1:12" x14ac:dyDescent="0.25">
      <c r="A31" s="68">
        <v>2</v>
      </c>
      <c r="B31" s="88">
        <f t="shared" ref="B31:B54" si="13">C30+1</f>
        <v>44570</v>
      </c>
      <c r="C31" s="69">
        <f t="shared" ref="C31:C54" si="14">B31+6</f>
        <v>44576</v>
      </c>
      <c r="D31" s="110">
        <v>20</v>
      </c>
      <c r="E31" s="74">
        <v>40</v>
      </c>
      <c r="F31" s="72">
        <f>E31/40</f>
        <v>1</v>
      </c>
      <c r="G31" s="75">
        <f t="shared" ref="G31:G54" si="15">F31+G30</f>
        <v>22.5</v>
      </c>
      <c r="H31" s="74">
        <v>40</v>
      </c>
      <c r="I31" s="72">
        <f>H31/40</f>
        <v>1</v>
      </c>
      <c r="J31" s="75">
        <f t="shared" ref="J31:J35" si="16">I31+J30</f>
        <v>22.5</v>
      </c>
      <c r="K31" s="82">
        <f>(F31+I31)+K30</f>
        <v>45</v>
      </c>
      <c r="L31" s="75">
        <f>((($B$4-D30)*F31)+(($B$4-D30)*I31))+K30</f>
        <v>89</v>
      </c>
    </row>
    <row r="32" spans="1:12" x14ac:dyDescent="0.25">
      <c r="A32" s="68">
        <v>3</v>
      </c>
      <c r="B32" s="88">
        <f t="shared" si="13"/>
        <v>44577</v>
      </c>
      <c r="C32" s="69">
        <f t="shared" si="14"/>
        <v>44583</v>
      </c>
      <c r="D32" s="110">
        <v>21</v>
      </c>
      <c r="E32" s="74">
        <v>40</v>
      </c>
      <c r="F32" s="72">
        <f t="shared" ref="F32:F35" si="17">E32/40</f>
        <v>1</v>
      </c>
      <c r="G32" s="75">
        <f t="shared" si="15"/>
        <v>23.5</v>
      </c>
      <c r="H32" s="74">
        <v>40</v>
      </c>
      <c r="I32" s="72">
        <f t="shared" ref="I32:I35" si="18">H32/40</f>
        <v>1</v>
      </c>
      <c r="J32" s="75">
        <f t="shared" si="16"/>
        <v>23.5</v>
      </c>
      <c r="K32" s="82">
        <f t="shared" ref="K32:K35" si="19">(F32+I32)+K31</f>
        <v>47</v>
      </c>
      <c r="L32" s="75">
        <f>((($B$4-D31)*F32)+(($B$4-D31)*I32))+K31</f>
        <v>89</v>
      </c>
    </row>
    <row r="33" spans="1:12" x14ac:dyDescent="0.25">
      <c r="A33" s="68">
        <v>4</v>
      </c>
      <c r="B33" s="88">
        <f t="shared" si="13"/>
        <v>44584</v>
      </c>
      <c r="C33" s="69">
        <f t="shared" si="14"/>
        <v>44590</v>
      </c>
      <c r="D33" s="110">
        <v>22</v>
      </c>
      <c r="E33" s="74">
        <v>40</v>
      </c>
      <c r="F33" s="72">
        <f t="shared" si="17"/>
        <v>1</v>
      </c>
      <c r="G33" s="75">
        <f t="shared" si="15"/>
        <v>24.5</v>
      </c>
      <c r="H33" s="74">
        <v>40</v>
      </c>
      <c r="I33" s="72">
        <f t="shared" si="18"/>
        <v>1</v>
      </c>
      <c r="J33" s="75">
        <f t="shared" si="16"/>
        <v>24.5</v>
      </c>
      <c r="K33" s="82">
        <f t="shared" si="19"/>
        <v>49</v>
      </c>
      <c r="L33" s="75">
        <f>((($B$4-D32)*F33)+(($B$4-D32)*I33))+K32</f>
        <v>89</v>
      </c>
    </row>
    <row r="34" spans="1:12" x14ac:dyDescent="0.25">
      <c r="A34" s="68">
        <v>5</v>
      </c>
      <c r="B34" s="88">
        <f t="shared" si="13"/>
        <v>44591</v>
      </c>
      <c r="C34" s="69">
        <f t="shared" si="14"/>
        <v>44597</v>
      </c>
      <c r="D34" s="110">
        <v>23</v>
      </c>
      <c r="E34" s="74">
        <v>40</v>
      </c>
      <c r="F34" s="72">
        <f t="shared" si="17"/>
        <v>1</v>
      </c>
      <c r="G34" s="75">
        <f t="shared" si="15"/>
        <v>25.5</v>
      </c>
      <c r="H34" s="74">
        <v>40</v>
      </c>
      <c r="I34" s="72">
        <f t="shared" si="18"/>
        <v>1</v>
      </c>
      <c r="J34" s="75">
        <f t="shared" si="16"/>
        <v>25.5</v>
      </c>
      <c r="K34" s="82">
        <f t="shared" si="19"/>
        <v>51</v>
      </c>
      <c r="L34" s="75">
        <f>((($B$4-D33)*F34)+(($B$4-D33)*I34))+K33</f>
        <v>89</v>
      </c>
    </row>
    <row r="35" spans="1:12" ht="13.2" thickBot="1" x14ac:dyDescent="0.3">
      <c r="A35" s="68">
        <v>6</v>
      </c>
      <c r="B35" s="88">
        <f t="shared" si="13"/>
        <v>44598</v>
      </c>
      <c r="C35" s="69">
        <f t="shared" si="14"/>
        <v>44604</v>
      </c>
      <c r="D35" s="110">
        <v>24</v>
      </c>
      <c r="E35" s="74">
        <v>40</v>
      </c>
      <c r="F35" s="72">
        <f t="shared" si="17"/>
        <v>1</v>
      </c>
      <c r="G35" s="75">
        <f t="shared" si="15"/>
        <v>26.5</v>
      </c>
      <c r="H35" s="74">
        <v>40</v>
      </c>
      <c r="I35" s="72">
        <f t="shared" si="18"/>
        <v>1</v>
      </c>
      <c r="J35" s="75">
        <f t="shared" si="16"/>
        <v>26.5</v>
      </c>
      <c r="K35" s="82">
        <f t="shared" si="19"/>
        <v>53</v>
      </c>
      <c r="L35" s="75">
        <f>((($B$4-D34)*F35)+(($B$4-D34)*I35))+K34</f>
        <v>89</v>
      </c>
    </row>
    <row r="36" spans="1:12" ht="13.2" thickBot="1" x14ac:dyDescent="0.3">
      <c r="A36" s="104">
        <v>7</v>
      </c>
      <c r="B36" s="105">
        <f>L4</f>
        <v>44605</v>
      </c>
      <c r="C36" s="106">
        <f>L5</f>
        <v>44611</v>
      </c>
      <c r="D36" s="107" t="s">
        <v>49</v>
      </c>
      <c r="E36" s="100"/>
      <c r="F36" s="101"/>
      <c r="G36" s="102"/>
      <c r="H36" s="100"/>
      <c r="I36" s="101"/>
      <c r="J36" s="102"/>
      <c r="K36" s="100"/>
      <c r="L36" s="103"/>
    </row>
    <row r="37" spans="1:12" x14ac:dyDescent="0.25">
      <c r="A37" s="68">
        <v>8</v>
      </c>
      <c r="B37" s="88">
        <f t="shared" si="13"/>
        <v>44612</v>
      </c>
      <c r="C37" s="69">
        <f t="shared" si="14"/>
        <v>44618</v>
      </c>
      <c r="D37" s="110">
        <v>25</v>
      </c>
      <c r="E37" s="74">
        <v>40</v>
      </c>
      <c r="F37" s="72">
        <f>E37/40</f>
        <v>1</v>
      </c>
      <c r="G37" s="75">
        <f>F37+G35</f>
        <v>27.5</v>
      </c>
      <c r="H37" s="74">
        <v>40</v>
      </c>
      <c r="I37" s="72">
        <f>H37/40</f>
        <v>1</v>
      </c>
      <c r="J37" s="75">
        <f>I37+J35</f>
        <v>27.5</v>
      </c>
      <c r="K37" s="82">
        <f>(F37+I37)+K35</f>
        <v>55</v>
      </c>
      <c r="L37" s="75">
        <f>((($B$4-D35)*F37)+(($B$4-D35)*I37))+K35</f>
        <v>89</v>
      </c>
    </row>
    <row r="38" spans="1:12" x14ac:dyDescent="0.25">
      <c r="A38" s="68">
        <v>9</v>
      </c>
      <c r="B38" s="88">
        <f t="shared" si="13"/>
        <v>44619</v>
      </c>
      <c r="C38" s="69">
        <f t="shared" si="14"/>
        <v>44625</v>
      </c>
      <c r="D38" s="110">
        <v>26</v>
      </c>
      <c r="E38" s="74">
        <v>40</v>
      </c>
      <c r="F38" s="72">
        <f>E38/40</f>
        <v>1</v>
      </c>
      <c r="G38" s="75">
        <f t="shared" si="15"/>
        <v>28.5</v>
      </c>
      <c r="H38" s="74">
        <v>40</v>
      </c>
      <c r="I38" s="72">
        <f>H38/40</f>
        <v>1</v>
      </c>
      <c r="J38" s="75">
        <f t="shared" ref="J38:J54" si="20">I38+J37</f>
        <v>28.5</v>
      </c>
      <c r="K38" s="82">
        <f>(F38+I38)+K37</f>
        <v>57</v>
      </c>
      <c r="L38" s="75">
        <f t="shared" ref="L38:L54" si="21">((($B$4-D37)*F38)+(($B$4-D37)*I38))+K37</f>
        <v>89</v>
      </c>
    </row>
    <row r="39" spans="1:12" x14ac:dyDescent="0.25">
      <c r="A39" s="68">
        <v>10</v>
      </c>
      <c r="B39" s="88">
        <f t="shared" si="13"/>
        <v>44626</v>
      </c>
      <c r="C39" s="69">
        <f t="shared" si="14"/>
        <v>44632</v>
      </c>
      <c r="D39" s="110">
        <v>27</v>
      </c>
      <c r="E39" s="74">
        <v>40</v>
      </c>
      <c r="F39" s="72">
        <f t="shared" ref="F39:F54" si="22">E39/40</f>
        <v>1</v>
      </c>
      <c r="G39" s="75">
        <f t="shared" si="15"/>
        <v>29.5</v>
      </c>
      <c r="H39" s="74">
        <v>40</v>
      </c>
      <c r="I39" s="72">
        <f t="shared" ref="I39:I54" si="23">H39/40</f>
        <v>1</v>
      </c>
      <c r="J39" s="75">
        <f t="shared" si="20"/>
        <v>29.5</v>
      </c>
      <c r="K39" s="82">
        <f t="shared" ref="K39:K54" si="24">(F39+I39)+K38</f>
        <v>59</v>
      </c>
      <c r="L39" s="75">
        <f t="shared" si="21"/>
        <v>89</v>
      </c>
    </row>
    <row r="40" spans="1:12" x14ac:dyDescent="0.25">
      <c r="A40" s="68">
        <v>11</v>
      </c>
      <c r="B40" s="88">
        <f t="shared" si="13"/>
        <v>44633</v>
      </c>
      <c r="C40" s="69">
        <f t="shared" si="14"/>
        <v>44639</v>
      </c>
      <c r="D40" s="110">
        <v>28</v>
      </c>
      <c r="E40" s="74">
        <v>40</v>
      </c>
      <c r="F40" s="72">
        <f t="shared" si="22"/>
        <v>1</v>
      </c>
      <c r="G40" s="75">
        <f t="shared" si="15"/>
        <v>30.5</v>
      </c>
      <c r="H40" s="74">
        <v>40</v>
      </c>
      <c r="I40" s="72">
        <f t="shared" si="23"/>
        <v>1</v>
      </c>
      <c r="J40" s="75">
        <f t="shared" si="20"/>
        <v>30.5</v>
      </c>
      <c r="K40" s="82">
        <f t="shared" si="24"/>
        <v>61</v>
      </c>
      <c r="L40" s="75">
        <f t="shared" si="21"/>
        <v>89</v>
      </c>
    </row>
    <row r="41" spans="1:12" x14ac:dyDescent="0.25">
      <c r="A41" s="68">
        <v>12</v>
      </c>
      <c r="B41" s="88">
        <f t="shared" si="13"/>
        <v>44640</v>
      </c>
      <c r="C41" s="69">
        <f t="shared" si="14"/>
        <v>44646</v>
      </c>
      <c r="D41" s="110">
        <v>29</v>
      </c>
      <c r="E41" s="74">
        <v>40</v>
      </c>
      <c r="F41" s="72">
        <f t="shared" si="22"/>
        <v>1</v>
      </c>
      <c r="G41" s="75">
        <f t="shared" si="15"/>
        <v>31.5</v>
      </c>
      <c r="H41" s="74">
        <v>40</v>
      </c>
      <c r="I41" s="72">
        <f t="shared" si="23"/>
        <v>1</v>
      </c>
      <c r="J41" s="75">
        <f t="shared" si="20"/>
        <v>31.5</v>
      </c>
      <c r="K41" s="82">
        <f t="shared" si="24"/>
        <v>63</v>
      </c>
      <c r="L41" s="75">
        <f t="shared" si="21"/>
        <v>89</v>
      </c>
    </row>
    <row r="42" spans="1:12" x14ac:dyDescent="0.25">
      <c r="A42" s="68">
        <v>13</v>
      </c>
      <c r="B42" s="88">
        <f t="shared" si="13"/>
        <v>44647</v>
      </c>
      <c r="C42" s="69">
        <f t="shared" si="14"/>
        <v>44653</v>
      </c>
      <c r="D42" s="110">
        <v>30</v>
      </c>
      <c r="E42" s="74">
        <v>40</v>
      </c>
      <c r="F42" s="72">
        <f t="shared" si="22"/>
        <v>1</v>
      </c>
      <c r="G42" s="75">
        <f t="shared" si="15"/>
        <v>32.5</v>
      </c>
      <c r="H42" s="74">
        <v>40</v>
      </c>
      <c r="I42" s="72">
        <f t="shared" si="23"/>
        <v>1</v>
      </c>
      <c r="J42" s="75">
        <f t="shared" si="20"/>
        <v>32.5</v>
      </c>
      <c r="K42" s="82">
        <f t="shared" si="24"/>
        <v>65</v>
      </c>
      <c r="L42" s="75">
        <f t="shared" si="21"/>
        <v>89</v>
      </c>
    </row>
    <row r="43" spans="1:12" x14ac:dyDescent="0.25">
      <c r="A43" s="68">
        <v>14</v>
      </c>
      <c r="B43" s="88">
        <f t="shared" si="13"/>
        <v>44654</v>
      </c>
      <c r="C43" s="69">
        <f t="shared" si="14"/>
        <v>44660</v>
      </c>
      <c r="D43" s="110">
        <v>31</v>
      </c>
      <c r="E43" s="74">
        <v>40</v>
      </c>
      <c r="F43" s="72">
        <f t="shared" si="22"/>
        <v>1</v>
      </c>
      <c r="G43" s="75">
        <f t="shared" si="15"/>
        <v>33.5</v>
      </c>
      <c r="H43" s="74">
        <v>40</v>
      </c>
      <c r="I43" s="72">
        <f t="shared" si="23"/>
        <v>1</v>
      </c>
      <c r="J43" s="75">
        <f t="shared" si="20"/>
        <v>33.5</v>
      </c>
      <c r="K43" s="82">
        <f t="shared" si="24"/>
        <v>67</v>
      </c>
      <c r="L43" s="75">
        <f t="shared" si="21"/>
        <v>89</v>
      </c>
    </row>
    <row r="44" spans="1:12" x14ac:dyDescent="0.25">
      <c r="A44" s="68">
        <v>15</v>
      </c>
      <c r="B44" s="88">
        <f t="shared" si="13"/>
        <v>44661</v>
      </c>
      <c r="C44" s="69">
        <f t="shared" si="14"/>
        <v>44667</v>
      </c>
      <c r="D44" s="110">
        <v>32</v>
      </c>
      <c r="E44" s="74">
        <v>40</v>
      </c>
      <c r="F44" s="72">
        <f t="shared" si="22"/>
        <v>1</v>
      </c>
      <c r="G44" s="75">
        <f t="shared" si="15"/>
        <v>34.5</v>
      </c>
      <c r="H44" s="74">
        <v>40</v>
      </c>
      <c r="I44" s="72">
        <f t="shared" si="23"/>
        <v>1</v>
      </c>
      <c r="J44" s="75">
        <f t="shared" si="20"/>
        <v>34.5</v>
      </c>
      <c r="K44" s="82">
        <f t="shared" si="24"/>
        <v>69</v>
      </c>
      <c r="L44" s="75">
        <f t="shared" si="21"/>
        <v>89</v>
      </c>
    </row>
    <row r="45" spans="1:12" x14ac:dyDescent="0.25">
      <c r="A45" s="68">
        <v>16</v>
      </c>
      <c r="B45" s="88">
        <f t="shared" si="13"/>
        <v>44668</v>
      </c>
      <c r="C45" s="69">
        <f t="shared" si="14"/>
        <v>44674</v>
      </c>
      <c r="D45" s="110">
        <v>33</v>
      </c>
      <c r="E45" s="74">
        <v>40</v>
      </c>
      <c r="F45" s="72">
        <f t="shared" si="22"/>
        <v>1</v>
      </c>
      <c r="G45" s="75">
        <f t="shared" si="15"/>
        <v>35.5</v>
      </c>
      <c r="H45" s="74">
        <v>40</v>
      </c>
      <c r="I45" s="72">
        <f t="shared" si="23"/>
        <v>1</v>
      </c>
      <c r="J45" s="75">
        <f t="shared" si="20"/>
        <v>35.5</v>
      </c>
      <c r="K45" s="82">
        <f t="shared" si="24"/>
        <v>71</v>
      </c>
      <c r="L45" s="75">
        <f t="shared" si="21"/>
        <v>89</v>
      </c>
    </row>
    <row r="46" spans="1:12" x14ac:dyDescent="0.25">
      <c r="A46" s="68">
        <v>17</v>
      </c>
      <c r="B46" s="88">
        <f t="shared" si="13"/>
        <v>44675</v>
      </c>
      <c r="C46" s="69">
        <f t="shared" si="14"/>
        <v>44681</v>
      </c>
      <c r="D46" s="110">
        <v>34</v>
      </c>
      <c r="E46" s="74">
        <v>40</v>
      </c>
      <c r="F46" s="72">
        <f t="shared" si="22"/>
        <v>1</v>
      </c>
      <c r="G46" s="75">
        <f t="shared" si="15"/>
        <v>36.5</v>
      </c>
      <c r="H46" s="74">
        <v>40</v>
      </c>
      <c r="I46" s="72">
        <f t="shared" si="23"/>
        <v>1</v>
      </c>
      <c r="J46" s="75">
        <f t="shared" si="20"/>
        <v>36.5</v>
      </c>
      <c r="K46" s="82">
        <f t="shared" si="24"/>
        <v>73</v>
      </c>
      <c r="L46" s="75">
        <f t="shared" si="21"/>
        <v>89</v>
      </c>
    </row>
    <row r="47" spans="1:12" x14ac:dyDescent="0.25">
      <c r="A47" s="68">
        <v>18</v>
      </c>
      <c r="B47" s="88">
        <f t="shared" si="13"/>
        <v>44682</v>
      </c>
      <c r="C47" s="69">
        <f t="shared" si="14"/>
        <v>44688</v>
      </c>
      <c r="D47" s="110">
        <v>35</v>
      </c>
      <c r="E47" s="74">
        <v>40</v>
      </c>
      <c r="F47" s="72">
        <f t="shared" si="22"/>
        <v>1</v>
      </c>
      <c r="G47" s="75">
        <f t="shared" si="15"/>
        <v>37.5</v>
      </c>
      <c r="H47" s="74">
        <v>40</v>
      </c>
      <c r="I47" s="72">
        <f t="shared" si="23"/>
        <v>1</v>
      </c>
      <c r="J47" s="75">
        <f t="shared" si="20"/>
        <v>37.5</v>
      </c>
      <c r="K47" s="82">
        <f t="shared" si="24"/>
        <v>75</v>
      </c>
      <c r="L47" s="75">
        <f t="shared" si="21"/>
        <v>89</v>
      </c>
    </row>
    <row r="48" spans="1:12" x14ac:dyDescent="0.25">
      <c r="A48" s="68">
        <v>19</v>
      </c>
      <c r="B48" s="88">
        <f t="shared" si="13"/>
        <v>44689</v>
      </c>
      <c r="C48" s="69">
        <f t="shared" si="14"/>
        <v>44695</v>
      </c>
      <c r="D48" s="110">
        <v>36</v>
      </c>
      <c r="E48" s="74">
        <v>40</v>
      </c>
      <c r="F48" s="72">
        <f t="shared" si="22"/>
        <v>1</v>
      </c>
      <c r="G48" s="75">
        <f t="shared" si="15"/>
        <v>38.5</v>
      </c>
      <c r="H48" s="74">
        <v>40</v>
      </c>
      <c r="I48" s="72">
        <f t="shared" si="23"/>
        <v>1</v>
      </c>
      <c r="J48" s="75">
        <f t="shared" si="20"/>
        <v>38.5</v>
      </c>
      <c r="K48" s="82">
        <f t="shared" si="24"/>
        <v>77</v>
      </c>
      <c r="L48" s="75">
        <f t="shared" si="21"/>
        <v>89</v>
      </c>
    </row>
    <row r="49" spans="1:12" x14ac:dyDescent="0.25">
      <c r="A49" s="68">
        <v>20</v>
      </c>
      <c r="B49" s="88">
        <f t="shared" si="13"/>
        <v>44696</v>
      </c>
      <c r="C49" s="69">
        <f t="shared" si="14"/>
        <v>44702</v>
      </c>
      <c r="D49" s="110">
        <v>37</v>
      </c>
      <c r="E49" s="74">
        <v>40</v>
      </c>
      <c r="F49" s="72">
        <f t="shared" si="22"/>
        <v>1</v>
      </c>
      <c r="G49" s="75">
        <f t="shared" si="15"/>
        <v>39.5</v>
      </c>
      <c r="H49" s="74">
        <v>40</v>
      </c>
      <c r="I49" s="72">
        <f t="shared" si="23"/>
        <v>1</v>
      </c>
      <c r="J49" s="75">
        <f t="shared" si="20"/>
        <v>39.5</v>
      </c>
      <c r="K49" s="82">
        <f t="shared" si="24"/>
        <v>79</v>
      </c>
      <c r="L49" s="75">
        <f t="shared" si="21"/>
        <v>89</v>
      </c>
    </row>
    <row r="50" spans="1:12" x14ac:dyDescent="0.25">
      <c r="A50" s="68">
        <v>21</v>
      </c>
      <c r="B50" s="88">
        <f t="shared" si="13"/>
        <v>44703</v>
      </c>
      <c r="C50" s="69">
        <f t="shared" si="14"/>
        <v>44709</v>
      </c>
      <c r="D50" s="110">
        <v>38</v>
      </c>
      <c r="E50" s="74">
        <v>40</v>
      </c>
      <c r="F50" s="72">
        <f t="shared" si="22"/>
        <v>1</v>
      </c>
      <c r="G50" s="75">
        <f t="shared" si="15"/>
        <v>40.5</v>
      </c>
      <c r="H50" s="74">
        <v>40</v>
      </c>
      <c r="I50" s="72">
        <f t="shared" si="23"/>
        <v>1</v>
      </c>
      <c r="J50" s="75">
        <f t="shared" si="20"/>
        <v>40.5</v>
      </c>
      <c r="K50" s="82">
        <f t="shared" si="24"/>
        <v>81</v>
      </c>
      <c r="L50" s="75">
        <f t="shared" si="21"/>
        <v>89</v>
      </c>
    </row>
    <row r="51" spans="1:12" x14ac:dyDescent="0.25">
      <c r="A51" s="68">
        <v>22</v>
      </c>
      <c r="B51" s="88">
        <f t="shared" si="13"/>
        <v>44710</v>
      </c>
      <c r="C51" s="69">
        <f t="shared" si="14"/>
        <v>44716</v>
      </c>
      <c r="D51" s="110">
        <v>39</v>
      </c>
      <c r="E51" s="74">
        <v>40</v>
      </c>
      <c r="F51" s="72">
        <f t="shared" si="22"/>
        <v>1</v>
      </c>
      <c r="G51" s="75">
        <f t="shared" si="15"/>
        <v>41.5</v>
      </c>
      <c r="H51" s="74">
        <v>40</v>
      </c>
      <c r="I51" s="72">
        <f t="shared" si="23"/>
        <v>1</v>
      </c>
      <c r="J51" s="75">
        <f t="shared" si="20"/>
        <v>41.5</v>
      </c>
      <c r="K51" s="82">
        <f t="shared" si="24"/>
        <v>83</v>
      </c>
      <c r="L51" s="75">
        <f t="shared" si="21"/>
        <v>89</v>
      </c>
    </row>
    <row r="52" spans="1:12" x14ac:dyDescent="0.25">
      <c r="A52" s="68">
        <v>23</v>
      </c>
      <c r="B52" s="88">
        <f t="shared" si="13"/>
        <v>44717</v>
      </c>
      <c r="C52" s="69">
        <f t="shared" si="14"/>
        <v>44723</v>
      </c>
      <c r="D52" s="110">
        <v>40</v>
      </c>
      <c r="E52" s="74">
        <v>40</v>
      </c>
      <c r="F52" s="72">
        <f t="shared" si="22"/>
        <v>1</v>
      </c>
      <c r="G52" s="75">
        <f t="shared" si="15"/>
        <v>42.5</v>
      </c>
      <c r="H52" s="74">
        <v>40</v>
      </c>
      <c r="I52" s="72">
        <f t="shared" si="23"/>
        <v>1</v>
      </c>
      <c r="J52" s="75">
        <f t="shared" si="20"/>
        <v>42.5</v>
      </c>
      <c r="K52" s="82">
        <f t="shared" si="24"/>
        <v>85</v>
      </c>
      <c r="L52" s="75">
        <f t="shared" si="21"/>
        <v>89</v>
      </c>
    </row>
    <row r="53" spans="1:12" x14ac:dyDescent="0.25">
      <c r="A53" s="68">
        <v>24</v>
      </c>
      <c r="B53" s="88">
        <f t="shared" si="13"/>
        <v>44724</v>
      </c>
      <c r="C53" s="69">
        <f t="shared" si="14"/>
        <v>44730</v>
      </c>
      <c r="D53" s="110">
        <v>41</v>
      </c>
      <c r="E53" s="74">
        <v>40</v>
      </c>
      <c r="F53" s="72">
        <f t="shared" si="22"/>
        <v>1</v>
      </c>
      <c r="G53" s="75">
        <f t="shared" si="15"/>
        <v>43.5</v>
      </c>
      <c r="H53" s="74">
        <v>40</v>
      </c>
      <c r="I53" s="72">
        <f t="shared" si="23"/>
        <v>1</v>
      </c>
      <c r="J53" s="75">
        <f t="shared" si="20"/>
        <v>43.5</v>
      </c>
      <c r="K53" s="82">
        <f t="shared" si="24"/>
        <v>87</v>
      </c>
      <c r="L53" s="75">
        <f t="shared" si="21"/>
        <v>89</v>
      </c>
    </row>
    <row r="54" spans="1:12" ht="13.2" thickBot="1" x14ac:dyDescent="0.3">
      <c r="A54" s="70">
        <v>25</v>
      </c>
      <c r="B54" s="89">
        <f t="shared" si="13"/>
        <v>44731</v>
      </c>
      <c r="C54" s="90">
        <f t="shared" si="14"/>
        <v>44737</v>
      </c>
      <c r="D54" s="111">
        <v>42</v>
      </c>
      <c r="E54" s="79">
        <v>40</v>
      </c>
      <c r="F54" s="80">
        <f t="shared" si="22"/>
        <v>1</v>
      </c>
      <c r="G54" s="81">
        <f t="shared" si="15"/>
        <v>44.5</v>
      </c>
      <c r="H54" s="79">
        <v>40</v>
      </c>
      <c r="I54" s="80">
        <f t="shared" si="23"/>
        <v>1</v>
      </c>
      <c r="J54" s="81">
        <f t="shared" si="20"/>
        <v>44.5</v>
      </c>
      <c r="K54" s="84">
        <f t="shared" si="24"/>
        <v>89</v>
      </c>
      <c r="L54" s="81">
        <f t="shared" si="21"/>
        <v>89</v>
      </c>
    </row>
  </sheetData>
  <mergeCells count="5">
    <mergeCell ref="E7:G7"/>
    <mergeCell ref="H7:J7"/>
    <mergeCell ref="K7:L7"/>
    <mergeCell ref="E4:F4"/>
    <mergeCell ref="E5:F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Navngivne områder</vt:lpstr>
      </vt:variant>
      <vt:variant>
        <vt:i4>1</vt:i4>
      </vt:variant>
    </vt:vector>
  </HeadingPairs>
  <TitlesOfParts>
    <vt:vector size="3" baseType="lpstr">
      <vt:lpstr>Årselevprognose</vt:lpstr>
      <vt:lpstr>Ark1</vt:lpstr>
      <vt:lpstr>Årselevprognose!Udskriftsområde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Bjarne Bundsgaard Nielsen</dc:creator>
  <cp:lastModifiedBy>Bjarne Bundsgaard Nielsen</cp:lastModifiedBy>
  <cp:lastPrinted>2009-04-29T20:10:37Z</cp:lastPrinted>
  <dcterms:created xsi:type="dcterms:W3CDTF">2001-04-17T07:36:07Z</dcterms:created>
  <dcterms:modified xsi:type="dcterms:W3CDTF">2021-07-07T11:00:25Z</dcterms:modified>
</cp:coreProperties>
</file>